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8195" windowHeight="8520" tabRatio="719" activeTab="1"/>
  </bookViews>
  <sheets>
    <sheet name="Crysol" sheetId="19" r:id="rId1"/>
    <sheet name="Sheet1" sheetId="4" r:id="rId2"/>
    <sheet name="Equilibrium" sheetId="11" r:id="rId3"/>
    <sheet name="Equilibrium Chart" sheetId="13" r:id="rId4"/>
  </sheets>
  <definedNames>
    <definedName name="solver_adj" localSheetId="2" hidden="1">Equilibrium!$K$4:$K$8,Equilibrium!$L$4:$L$8</definedName>
    <definedName name="solver_adj" localSheetId="1" hidden="1">Sheet1!$I$19:$I$20,Sheet1!$I$4,Sheet1!$I$7,Sheet1!$S$4,Sheet1!$S$7,Sheet1!$AC$4,Sheet1!$AC$7,Sheet1!$AM$4,Sheet1!$AM$7,Sheet1!$AW$4,Sheet1!$AW$7</definedName>
    <definedName name="solver_cvg" localSheetId="2" hidden="1">0.0001</definedName>
    <definedName name="solver_cvg" localSheetId="1" hidden="1">0.000000000001</definedName>
    <definedName name="solver_drv" localSheetId="2" hidden="1">2</definedName>
    <definedName name="solver_drv" localSheetId="1" hidden="1">1</definedName>
    <definedName name="solver_eng" localSheetId="2" hidden="1">1</definedName>
    <definedName name="solver_eng" localSheetId="1" hidden="1">1</definedName>
    <definedName name="solver_est" localSheetId="2" hidden="1">1</definedName>
    <definedName name="solver_est" localSheetId="1" hidden="1">1</definedName>
    <definedName name="solver_itr" localSheetId="2" hidden="1">100</definedName>
    <definedName name="solver_itr" localSheetId="1" hidden="1">2147483647</definedName>
    <definedName name="solver_lhs0" localSheetId="2" hidden="1">Equilibrium!$M$5</definedName>
    <definedName name="solver_lhs1" localSheetId="2" hidden="1">Equilibrium!$M$6</definedName>
    <definedName name="solver_lhs10" localSheetId="2" hidden="1">Equilibrium!$M$6</definedName>
    <definedName name="solver_lhs2" localSheetId="2" hidden="1">Equilibrium!$M$5</definedName>
    <definedName name="solver_lhs3" localSheetId="2" hidden="1">Equilibrium!$M$7</definedName>
    <definedName name="solver_lhs4" localSheetId="2" hidden="1">Equilibrium!$M$8</definedName>
    <definedName name="solver_lhs5" localSheetId="2" hidden="1">Equilibrium!$N$5</definedName>
    <definedName name="solver_lhs6" localSheetId="2" hidden="1">Equilibrium!$N$6</definedName>
    <definedName name="solver_lhs7" localSheetId="2" hidden="1">Equilibrium!$N$7</definedName>
    <definedName name="solver_lhs8" localSheetId="2" hidden="1">Equilibrium!$N$8</definedName>
    <definedName name="solver_lhs9" localSheetId="2" hidden="1">Equilibrium!#REF!</definedName>
    <definedName name="solver_lin" localSheetId="2" hidden="1">2</definedName>
    <definedName name="solver_mip" localSheetId="2" hidden="1">2147483647</definedName>
    <definedName name="solver_mip" localSheetId="1" hidden="1">2147483647</definedName>
    <definedName name="solver_mni" localSheetId="2" hidden="1">30</definedName>
    <definedName name="solver_mni" localSheetId="1" hidden="1">30</definedName>
    <definedName name="solver_mrt" localSheetId="2" hidden="1">0.075</definedName>
    <definedName name="solver_mrt" localSheetId="1" hidden="1">0.075</definedName>
    <definedName name="solver_msl" localSheetId="2" hidden="1">2</definedName>
    <definedName name="solver_msl" localSheetId="1" hidden="1">2</definedName>
    <definedName name="solver_neg" localSheetId="2" hidden="1">1</definedName>
    <definedName name="solver_neg" localSheetId="1" hidden="1">1</definedName>
    <definedName name="solver_nod" localSheetId="2" hidden="1">2147483647</definedName>
    <definedName name="solver_nod" localSheetId="1" hidden="1">2147483647</definedName>
    <definedName name="solver_num" localSheetId="2" hidden="1">8</definedName>
    <definedName name="solver_num" localSheetId="1" hidden="1">0</definedName>
    <definedName name="solver_nwt" localSheetId="2" hidden="1">1</definedName>
    <definedName name="solver_nwt" localSheetId="1" hidden="1">1</definedName>
    <definedName name="solver_opt" localSheetId="2" hidden="1">Equilibrium!$Q$4</definedName>
    <definedName name="solver_opt" localSheetId="1" hidden="1">Sheet1!$I$22</definedName>
    <definedName name="solver_pre" localSheetId="2" hidden="1">0.00000001</definedName>
    <definedName name="solver_pre" localSheetId="1" hidden="1">0.00000001</definedName>
    <definedName name="solver_rbv" localSheetId="2" hidden="1">2</definedName>
    <definedName name="solver_rbv" localSheetId="1" hidden="1">1</definedName>
    <definedName name="solver_rel0" localSheetId="2" hidden="1">2</definedName>
    <definedName name="solver_rel1" localSheetId="2" hidden="1">2</definedName>
    <definedName name="solver_rel10" localSheetId="2" hidden="1">2</definedName>
    <definedName name="solver_rel2" localSheetId="2" hidden="1">2</definedName>
    <definedName name="solver_rel3" localSheetId="2" hidden="1">2</definedName>
    <definedName name="solver_rel4" localSheetId="2" hidden="1">2</definedName>
    <definedName name="solver_rel5" localSheetId="2" hidden="1">2</definedName>
    <definedName name="solver_rel6" localSheetId="2" hidden="1">2</definedName>
    <definedName name="solver_rel7" localSheetId="2" hidden="1">2</definedName>
    <definedName name="solver_rel8" localSheetId="2" hidden="1">2</definedName>
    <definedName name="solver_rel9" localSheetId="2" hidden="1">2</definedName>
    <definedName name="solver_rhs0" localSheetId="2" hidden="1">Equilibrium!$M$4</definedName>
    <definedName name="solver_rhs1" localSheetId="2" hidden="1">Equilibrium!$M$4</definedName>
    <definedName name="solver_rhs10" localSheetId="2" hidden="1">Equilibrium!$M$4</definedName>
    <definedName name="solver_rhs2" localSheetId="2" hidden="1">Equilibrium!$M$4</definedName>
    <definedName name="solver_rhs3" localSheetId="2" hidden="1">Equilibrium!$M$4</definedName>
    <definedName name="solver_rhs4" localSheetId="2" hidden="1">Equilibrium!$M$4</definedName>
    <definedName name="solver_rhs5" localSheetId="2" hidden="1">Equilibrium!$N$4</definedName>
    <definedName name="solver_rhs6" localSheetId="2" hidden="1">Equilibrium!$N$4</definedName>
    <definedName name="solver_rhs7" localSheetId="2" hidden="1">Equilibrium!$N$4</definedName>
    <definedName name="solver_rhs8" localSheetId="2" hidden="1">Equilibrium!$N$4</definedName>
    <definedName name="solver_rhs9" localSheetId="2" hidden="1">Equilibrium!#REF!</definedName>
    <definedName name="solver_rlx" localSheetId="2" hidden="1">2</definedName>
    <definedName name="solver_rlx" localSheetId="1" hidden="1">2</definedName>
    <definedName name="solver_rsd" localSheetId="2" hidden="1">0</definedName>
    <definedName name="solver_rsd" localSheetId="1" hidden="1">0</definedName>
    <definedName name="solver_scl" localSheetId="2" hidden="1">1</definedName>
    <definedName name="solver_scl" localSheetId="1" hidden="1">1</definedName>
    <definedName name="solver_sho" localSheetId="2" hidden="1">2</definedName>
    <definedName name="solver_sho" localSheetId="1" hidden="1">2</definedName>
    <definedName name="solver_ssz" localSheetId="2" hidden="1">100</definedName>
    <definedName name="solver_ssz" localSheetId="1" hidden="1">100</definedName>
    <definedName name="solver_tim" localSheetId="2" hidden="1">100</definedName>
    <definedName name="solver_tim" localSheetId="1" hidden="1">2147483647</definedName>
    <definedName name="solver_tol" localSheetId="2" hidden="1">0.001</definedName>
    <definedName name="solver_tol" localSheetId="1" hidden="1">0.01</definedName>
    <definedName name="solver_typ" localSheetId="2" hidden="1">2</definedName>
    <definedName name="solver_typ" localSheetId="1" hidden="1">2</definedName>
    <definedName name="solver_val" localSheetId="2" hidden="1">0</definedName>
    <definedName name="solver_val" localSheetId="1" hidden="1">0</definedName>
    <definedName name="solver_ver" localSheetId="2" hidden="1">3</definedName>
    <definedName name="solver_ver" localSheetId="1" hidden="1">3</definedName>
  </definedNames>
  <calcPr calcId="145621"/>
</workbook>
</file>

<file path=xl/calcChain.xml><?xml version="1.0" encoding="utf-8"?>
<calcChain xmlns="http://schemas.openxmlformats.org/spreadsheetml/2006/main">
  <c r="H5" i="11" l="1"/>
  <c r="I5" i="11"/>
  <c r="H6" i="11"/>
  <c r="I6" i="11"/>
  <c r="H7" i="11"/>
  <c r="I7" i="11"/>
  <c r="H8" i="11"/>
  <c r="I8" i="11"/>
  <c r="I4" i="11"/>
  <c r="H4" i="11"/>
  <c r="AW5" i="4" l="1"/>
  <c r="AM5" i="4"/>
  <c r="I5" i="4"/>
  <c r="I6" i="4" s="1"/>
  <c r="D4" i="11" s="1"/>
  <c r="AC5" i="4"/>
  <c r="AC6" i="4" s="1"/>
  <c r="D6" i="11" s="1"/>
  <c r="S5" i="4"/>
  <c r="B8" i="11"/>
  <c r="B5" i="11"/>
  <c r="B7" i="11"/>
  <c r="B6" i="11"/>
  <c r="H4" i="19"/>
  <c r="I4" i="19"/>
  <c r="H5" i="19"/>
  <c r="I5" i="19"/>
  <c r="H6" i="19"/>
  <c r="I6" i="19"/>
  <c r="H7" i="19"/>
  <c r="I7" i="19"/>
  <c r="H8" i="19"/>
  <c r="I8" i="19"/>
  <c r="H9" i="19"/>
  <c r="I9" i="19"/>
  <c r="H10" i="19"/>
  <c r="I10" i="19"/>
  <c r="H11" i="19"/>
  <c r="I11" i="19"/>
  <c r="H12" i="19"/>
  <c r="I12" i="19"/>
  <c r="H13" i="19"/>
  <c r="I13" i="19"/>
  <c r="H14" i="19"/>
  <c r="I14" i="19"/>
  <c r="H15" i="19"/>
  <c r="I15" i="19"/>
  <c r="H16" i="19"/>
  <c r="I16" i="19"/>
  <c r="H17" i="19"/>
  <c r="I17" i="19"/>
  <c r="H18" i="19"/>
  <c r="I18" i="19"/>
  <c r="H19" i="19"/>
  <c r="I19" i="19"/>
  <c r="H20" i="19"/>
  <c r="I20" i="19"/>
  <c r="H21" i="19"/>
  <c r="I21" i="19"/>
  <c r="H22" i="19"/>
  <c r="I22" i="19"/>
  <c r="H23" i="19"/>
  <c r="I23" i="19"/>
  <c r="H24" i="19"/>
  <c r="I24" i="19"/>
  <c r="H25" i="19"/>
  <c r="I25" i="19"/>
  <c r="H26" i="19"/>
  <c r="I26" i="19"/>
  <c r="H27" i="19"/>
  <c r="I27" i="19"/>
  <c r="H28" i="19"/>
  <c r="I28" i="19"/>
  <c r="H29" i="19"/>
  <c r="I29" i="19"/>
  <c r="H30" i="19"/>
  <c r="I30" i="19"/>
  <c r="H31" i="19"/>
  <c r="I31" i="19"/>
  <c r="H32" i="19"/>
  <c r="I32" i="19"/>
  <c r="H33" i="19"/>
  <c r="I33" i="19"/>
  <c r="H34" i="19"/>
  <c r="I34" i="19"/>
  <c r="H35" i="19"/>
  <c r="I35" i="19"/>
  <c r="H36" i="19"/>
  <c r="I36" i="19"/>
  <c r="H37" i="19"/>
  <c r="I37" i="19"/>
  <c r="H38" i="19"/>
  <c r="I38" i="19"/>
  <c r="H39" i="19"/>
  <c r="I39" i="19"/>
  <c r="H40" i="19"/>
  <c r="I40" i="19"/>
  <c r="H41" i="19"/>
  <c r="I41" i="19"/>
  <c r="H42" i="19"/>
  <c r="I42" i="19"/>
  <c r="H43" i="19"/>
  <c r="I43" i="19"/>
  <c r="H44" i="19"/>
  <c r="I44" i="19"/>
  <c r="H45" i="19"/>
  <c r="I45" i="19"/>
  <c r="H46" i="19"/>
  <c r="I46" i="19"/>
  <c r="H47" i="19"/>
  <c r="I47" i="19"/>
  <c r="H48" i="19"/>
  <c r="I48" i="19"/>
  <c r="H49" i="19"/>
  <c r="I49" i="19"/>
  <c r="H50" i="19"/>
  <c r="I50" i="19"/>
  <c r="H51" i="19"/>
  <c r="I51" i="19"/>
  <c r="H52" i="19"/>
  <c r="I52" i="19"/>
  <c r="H53" i="19"/>
  <c r="I53" i="19"/>
  <c r="H54" i="19"/>
  <c r="I54" i="19"/>
  <c r="H55" i="19"/>
  <c r="I55" i="19"/>
  <c r="H56" i="19"/>
  <c r="I56" i="19"/>
  <c r="H57" i="19"/>
  <c r="I57" i="19"/>
  <c r="H58" i="19"/>
  <c r="I58" i="19"/>
  <c r="H59" i="19"/>
  <c r="I59" i="19"/>
  <c r="H60" i="19"/>
  <c r="I60" i="19"/>
  <c r="H61" i="19"/>
  <c r="I61" i="19"/>
  <c r="H62" i="19"/>
  <c r="I62" i="19"/>
  <c r="H63" i="19"/>
  <c r="I63" i="19"/>
  <c r="H64" i="19"/>
  <c r="I64" i="19"/>
  <c r="H65" i="19"/>
  <c r="I65" i="19"/>
  <c r="H66" i="19"/>
  <c r="I66" i="19"/>
  <c r="H67" i="19"/>
  <c r="I67" i="19"/>
  <c r="H68" i="19"/>
  <c r="I68" i="19"/>
  <c r="H69" i="19"/>
  <c r="I69" i="19"/>
  <c r="H70" i="19"/>
  <c r="I70" i="19"/>
  <c r="H71" i="19"/>
  <c r="I71" i="19"/>
  <c r="H72" i="19"/>
  <c r="I72" i="19"/>
  <c r="H73" i="19"/>
  <c r="I73" i="19"/>
  <c r="H74" i="19"/>
  <c r="I74" i="19"/>
  <c r="H75" i="19"/>
  <c r="I75" i="19"/>
  <c r="H76" i="19"/>
  <c r="I76" i="19"/>
  <c r="H77" i="19"/>
  <c r="I77" i="19"/>
  <c r="H78" i="19"/>
  <c r="I78" i="19"/>
  <c r="H79" i="19"/>
  <c r="I79" i="19"/>
  <c r="H80" i="19"/>
  <c r="I80" i="19"/>
  <c r="H81" i="19"/>
  <c r="I81" i="19"/>
  <c r="H82" i="19"/>
  <c r="I82" i="19"/>
  <c r="H83" i="19"/>
  <c r="I83" i="19"/>
  <c r="H84" i="19"/>
  <c r="I84" i="19"/>
  <c r="H85" i="19"/>
  <c r="I85" i="19"/>
  <c r="H86" i="19"/>
  <c r="I86" i="19"/>
  <c r="H87" i="19"/>
  <c r="I87" i="19"/>
  <c r="H88" i="19"/>
  <c r="I88" i="19"/>
  <c r="H89" i="19"/>
  <c r="I89" i="19"/>
  <c r="H90" i="19"/>
  <c r="I90" i="19"/>
  <c r="H91" i="19"/>
  <c r="I91" i="19"/>
  <c r="H92" i="19"/>
  <c r="I92" i="19"/>
  <c r="H93" i="19"/>
  <c r="I93" i="19"/>
  <c r="H94" i="19"/>
  <c r="I94" i="19"/>
  <c r="H95" i="19"/>
  <c r="I95" i="19"/>
  <c r="H96" i="19"/>
  <c r="I96" i="19"/>
  <c r="H97" i="19"/>
  <c r="I97" i="19"/>
  <c r="H98" i="19"/>
  <c r="I98" i="19"/>
  <c r="H99" i="19"/>
  <c r="I99" i="19"/>
  <c r="H100" i="19"/>
  <c r="I100" i="19"/>
  <c r="H101" i="19"/>
  <c r="I101" i="19"/>
  <c r="H102" i="19"/>
  <c r="I102" i="19"/>
  <c r="H103" i="19"/>
  <c r="I103" i="19"/>
  <c r="H104" i="19"/>
  <c r="I104" i="19"/>
  <c r="H105" i="19"/>
  <c r="I105" i="19"/>
  <c r="H106" i="19"/>
  <c r="I106" i="19"/>
  <c r="H107" i="19"/>
  <c r="I107" i="19"/>
  <c r="H108" i="19"/>
  <c r="I108" i="19"/>
  <c r="H109" i="19"/>
  <c r="I109" i="19"/>
  <c r="H110" i="19"/>
  <c r="I110" i="19"/>
  <c r="H111" i="19"/>
  <c r="I111" i="19"/>
  <c r="H112" i="19"/>
  <c r="I112" i="19"/>
  <c r="H113" i="19"/>
  <c r="I113" i="19"/>
  <c r="H114" i="19"/>
  <c r="I114" i="19"/>
  <c r="H115" i="19"/>
  <c r="I115" i="19"/>
  <c r="H116" i="19"/>
  <c r="I116" i="19"/>
  <c r="H117" i="19"/>
  <c r="I117" i="19"/>
  <c r="H118" i="19"/>
  <c r="I118" i="19"/>
  <c r="H119" i="19"/>
  <c r="I119" i="19"/>
  <c r="H120" i="19"/>
  <c r="I120" i="19"/>
  <c r="H121" i="19"/>
  <c r="I121" i="19"/>
  <c r="H122" i="19"/>
  <c r="I122" i="19"/>
  <c r="H123" i="19"/>
  <c r="I123" i="19"/>
  <c r="H124" i="19"/>
  <c r="I124" i="19"/>
  <c r="H125" i="19"/>
  <c r="I125" i="19"/>
  <c r="H126" i="19"/>
  <c r="I126" i="19"/>
  <c r="H127" i="19"/>
  <c r="I127" i="19"/>
  <c r="H128" i="19"/>
  <c r="I128" i="19"/>
  <c r="H129" i="19"/>
  <c r="I129" i="19"/>
  <c r="H130" i="19"/>
  <c r="I130" i="19"/>
  <c r="H131" i="19"/>
  <c r="I131" i="19"/>
  <c r="H132" i="19"/>
  <c r="I132" i="19"/>
  <c r="H133" i="19"/>
  <c r="I133" i="19"/>
  <c r="H134" i="19"/>
  <c r="I134" i="19"/>
  <c r="H135" i="19"/>
  <c r="I135" i="19"/>
  <c r="H136" i="19"/>
  <c r="I136" i="19"/>
  <c r="H137" i="19"/>
  <c r="I137" i="19"/>
  <c r="H138" i="19"/>
  <c r="I138" i="19"/>
  <c r="H139" i="19"/>
  <c r="I139" i="19"/>
  <c r="H140" i="19"/>
  <c r="I140" i="19"/>
  <c r="H141" i="19"/>
  <c r="I141" i="19"/>
  <c r="H142" i="19"/>
  <c r="I142" i="19"/>
  <c r="H143" i="19"/>
  <c r="I143" i="19"/>
  <c r="H144" i="19"/>
  <c r="I144" i="19"/>
  <c r="H145" i="19"/>
  <c r="I145" i="19"/>
  <c r="H146" i="19"/>
  <c r="I146" i="19"/>
  <c r="H147" i="19"/>
  <c r="I147" i="19"/>
  <c r="H148" i="19"/>
  <c r="I148" i="19"/>
  <c r="H149" i="19"/>
  <c r="I149" i="19"/>
  <c r="H150" i="19"/>
  <c r="I150" i="19"/>
  <c r="H151" i="19"/>
  <c r="I151" i="19"/>
  <c r="H152" i="19"/>
  <c r="I152" i="19"/>
  <c r="H153" i="19"/>
  <c r="I153" i="19"/>
  <c r="H154" i="19"/>
  <c r="I154" i="19"/>
  <c r="H155" i="19"/>
  <c r="I155" i="19"/>
  <c r="H156" i="19"/>
  <c r="I156" i="19"/>
  <c r="H157" i="19"/>
  <c r="I157" i="19"/>
  <c r="H158" i="19"/>
  <c r="I158" i="19"/>
  <c r="H159" i="19"/>
  <c r="I159" i="19"/>
  <c r="H160" i="19"/>
  <c r="I160" i="19"/>
  <c r="H161" i="19"/>
  <c r="I161" i="19"/>
  <c r="H162" i="19"/>
  <c r="I162" i="19"/>
  <c r="H163" i="19"/>
  <c r="I163" i="19"/>
  <c r="H164" i="19"/>
  <c r="I164" i="19"/>
  <c r="H165" i="19"/>
  <c r="I165" i="19"/>
  <c r="H166" i="19"/>
  <c r="I166" i="19"/>
  <c r="H167" i="19"/>
  <c r="I167" i="19"/>
  <c r="H168" i="19"/>
  <c r="I168" i="19"/>
  <c r="H169" i="19"/>
  <c r="I169" i="19"/>
  <c r="H170" i="19"/>
  <c r="I170" i="19"/>
  <c r="H171" i="19"/>
  <c r="I171" i="19"/>
  <c r="H172" i="19"/>
  <c r="I172" i="19"/>
  <c r="H173" i="19"/>
  <c r="I173" i="19"/>
  <c r="H174" i="19"/>
  <c r="I174" i="19"/>
  <c r="H175" i="19"/>
  <c r="I175" i="19"/>
  <c r="H176" i="19"/>
  <c r="I176" i="19"/>
  <c r="H177" i="19"/>
  <c r="I177" i="19"/>
  <c r="H178" i="19"/>
  <c r="I178" i="19"/>
  <c r="H179" i="19"/>
  <c r="I179" i="19"/>
  <c r="H180" i="19"/>
  <c r="I180" i="19"/>
  <c r="H181" i="19"/>
  <c r="I181" i="19"/>
  <c r="H182" i="19"/>
  <c r="I182" i="19"/>
  <c r="H183" i="19"/>
  <c r="I183" i="19"/>
  <c r="H184" i="19"/>
  <c r="I184" i="19"/>
  <c r="H185" i="19"/>
  <c r="I185" i="19"/>
  <c r="H186" i="19"/>
  <c r="I186" i="19"/>
  <c r="H187" i="19"/>
  <c r="I187" i="19"/>
  <c r="H188" i="19"/>
  <c r="I188" i="19"/>
  <c r="H189" i="19"/>
  <c r="I189" i="19"/>
  <c r="H190" i="19"/>
  <c r="I190" i="19"/>
  <c r="H191" i="19"/>
  <c r="I191" i="19"/>
  <c r="H192" i="19"/>
  <c r="I192" i="19"/>
  <c r="H193" i="19"/>
  <c r="I193" i="19"/>
  <c r="H194" i="19"/>
  <c r="I194" i="19"/>
  <c r="H195" i="19"/>
  <c r="I195" i="19"/>
  <c r="H196" i="19"/>
  <c r="I196" i="19"/>
  <c r="H197" i="19"/>
  <c r="I197" i="19"/>
  <c r="H198" i="19"/>
  <c r="I198" i="19"/>
  <c r="H199" i="19"/>
  <c r="I199" i="19"/>
  <c r="H200" i="19"/>
  <c r="I200" i="19"/>
  <c r="H201" i="19"/>
  <c r="I201" i="19"/>
  <c r="H202" i="19"/>
  <c r="I202" i="19"/>
  <c r="H203" i="19"/>
  <c r="I203" i="19"/>
  <c r="H204" i="19"/>
  <c r="I204" i="19"/>
  <c r="H205" i="19"/>
  <c r="I205" i="19"/>
  <c r="H206" i="19"/>
  <c r="I206" i="19"/>
  <c r="H207" i="19"/>
  <c r="I207" i="19"/>
  <c r="H208" i="19"/>
  <c r="I208" i="19"/>
  <c r="H209" i="19"/>
  <c r="I209" i="19"/>
  <c r="H210" i="19"/>
  <c r="I210" i="19"/>
  <c r="H211" i="19"/>
  <c r="I211" i="19"/>
  <c r="H212" i="19"/>
  <c r="I212" i="19"/>
  <c r="H213" i="19"/>
  <c r="I213" i="19"/>
  <c r="H214" i="19"/>
  <c r="I214" i="19"/>
  <c r="H215" i="19"/>
  <c r="I215" i="19"/>
  <c r="H216" i="19"/>
  <c r="I216" i="19"/>
  <c r="H217" i="19"/>
  <c r="I217" i="19"/>
  <c r="H218" i="19"/>
  <c r="I218" i="19"/>
  <c r="H219" i="19"/>
  <c r="I219" i="19"/>
  <c r="H220" i="19"/>
  <c r="I220" i="19"/>
  <c r="H221" i="19"/>
  <c r="I221" i="19"/>
  <c r="H222" i="19"/>
  <c r="I222" i="19"/>
  <c r="H223" i="19"/>
  <c r="I223" i="19"/>
  <c r="H224" i="19"/>
  <c r="I224" i="19"/>
  <c r="H225" i="19"/>
  <c r="I225" i="19"/>
  <c r="H226" i="19"/>
  <c r="I226" i="19"/>
  <c r="H227" i="19"/>
  <c r="I227" i="19"/>
  <c r="H228" i="19"/>
  <c r="I228" i="19"/>
  <c r="H229" i="19"/>
  <c r="I229" i="19"/>
  <c r="H230" i="19"/>
  <c r="I230" i="19"/>
  <c r="H231" i="19"/>
  <c r="I231" i="19"/>
  <c r="H232" i="19"/>
  <c r="I232" i="19"/>
  <c r="H233" i="19"/>
  <c r="I233" i="19"/>
  <c r="H234" i="19"/>
  <c r="I234" i="19"/>
  <c r="H235" i="19"/>
  <c r="I235" i="19"/>
  <c r="H236" i="19"/>
  <c r="I236" i="19"/>
  <c r="H237" i="19"/>
  <c r="I237" i="19"/>
  <c r="H238" i="19"/>
  <c r="I238" i="19"/>
  <c r="H239" i="19"/>
  <c r="I239" i="19"/>
  <c r="H240" i="19"/>
  <c r="I240" i="19"/>
  <c r="H241" i="19"/>
  <c r="I241" i="19"/>
  <c r="H242" i="19"/>
  <c r="I242" i="19"/>
  <c r="H243" i="19"/>
  <c r="I243" i="19"/>
  <c r="H244" i="19"/>
  <c r="I244" i="19"/>
  <c r="H245" i="19"/>
  <c r="I245" i="19"/>
  <c r="H246" i="19"/>
  <c r="I246" i="19"/>
  <c r="H247" i="19"/>
  <c r="I247" i="19"/>
  <c r="H248" i="19"/>
  <c r="I248" i="19"/>
  <c r="H249" i="19"/>
  <c r="I249" i="19"/>
  <c r="H250" i="19"/>
  <c r="I250" i="19"/>
  <c r="H251" i="19"/>
  <c r="I251" i="19"/>
  <c r="H252" i="19"/>
  <c r="I252" i="19"/>
  <c r="H253" i="19"/>
  <c r="I253" i="19"/>
  <c r="H254" i="19"/>
  <c r="I254" i="19"/>
  <c r="H255" i="19"/>
  <c r="I255" i="19"/>
  <c r="H256" i="19"/>
  <c r="I256" i="19"/>
  <c r="H257" i="19"/>
  <c r="I257" i="19"/>
  <c r="H258" i="19"/>
  <c r="I258" i="19"/>
  <c r="H259" i="19"/>
  <c r="I259" i="19"/>
  <c r="H260" i="19"/>
  <c r="I260" i="19"/>
  <c r="H261" i="19"/>
  <c r="I261" i="19"/>
  <c r="H262" i="19"/>
  <c r="I262" i="19"/>
  <c r="H263" i="19"/>
  <c r="I263" i="19"/>
  <c r="H264" i="19"/>
  <c r="I264" i="19"/>
  <c r="H265" i="19"/>
  <c r="I265" i="19"/>
  <c r="H266" i="19"/>
  <c r="I266" i="19"/>
  <c r="H267" i="19"/>
  <c r="I267" i="19"/>
  <c r="H268" i="19"/>
  <c r="I268" i="19"/>
  <c r="H269" i="19"/>
  <c r="I269" i="19"/>
  <c r="H270" i="19"/>
  <c r="I270" i="19"/>
  <c r="H271" i="19"/>
  <c r="I271" i="19"/>
  <c r="H272" i="19"/>
  <c r="I272" i="19"/>
  <c r="H273" i="19"/>
  <c r="I273" i="19"/>
  <c r="H274" i="19"/>
  <c r="I274" i="19"/>
  <c r="H275" i="19"/>
  <c r="I275" i="19"/>
  <c r="H276" i="19"/>
  <c r="I276" i="19"/>
  <c r="H277" i="19"/>
  <c r="I277" i="19"/>
  <c r="H278" i="19"/>
  <c r="I278" i="19"/>
  <c r="H279" i="19"/>
  <c r="I279" i="19"/>
  <c r="H280" i="19"/>
  <c r="I280" i="19"/>
  <c r="H281" i="19"/>
  <c r="I281" i="19"/>
  <c r="H282" i="19"/>
  <c r="I282" i="19"/>
  <c r="H283" i="19"/>
  <c r="I283" i="19"/>
  <c r="H284" i="19"/>
  <c r="I284" i="19"/>
  <c r="H285" i="19"/>
  <c r="I285" i="19"/>
  <c r="H286" i="19"/>
  <c r="I286" i="19"/>
  <c r="H287" i="19"/>
  <c r="I287" i="19"/>
  <c r="H288" i="19"/>
  <c r="I288" i="19"/>
  <c r="H289" i="19"/>
  <c r="I289" i="19"/>
  <c r="H290" i="19"/>
  <c r="I290" i="19"/>
  <c r="H291" i="19"/>
  <c r="I291" i="19"/>
  <c r="H292" i="19"/>
  <c r="I292" i="19"/>
  <c r="H293" i="19"/>
  <c r="I293" i="19"/>
  <c r="H294" i="19"/>
  <c r="I294" i="19"/>
  <c r="H295" i="19"/>
  <c r="I295" i="19"/>
  <c r="H296" i="19"/>
  <c r="I296" i="19"/>
  <c r="H297" i="19"/>
  <c r="I297" i="19"/>
  <c r="H298" i="19"/>
  <c r="I298" i="19"/>
  <c r="G5" i="19"/>
  <c r="G6" i="19"/>
  <c r="G7" i="19"/>
  <c r="G8" i="19"/>
  <c r="G9" i="19"/>
  <c r="G10" i="19"/>
  <c r="G11" i="19"/>
  <c r="G12" i="19"/>
  <c r="G13" i="19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33" i="19"/>
  <c r="G34" i="19"/>
  <c r="G35" i="19"/>
  <c r="G36" i="19"/>
  <c r="G37" i="19"/>
  <c r="G38" i="19"/>
  <c r="G39" i="19"/>
  <c r="G40" i="19"/>
  <c r="G41" i="19"/>
  <c r="G42" i="19"/>
  <c r="G43" i="19"/>
  <c r="G44" i="19"/>
  <c r="G45" i="19"/>
  <c r="G46" i="19"/>
  <c r="G47" i="19"/>
  <c r="G48" i="19"/>
  <c r="G49" i="19"/>
  <c r="G50" i="19"/>
  <c r="G51" i="19"/>
  <c r="G52" i="19"/>
  <c r="G53" i="19"/>
  <c r="G54" i="19"/>
  <c r="G55" i="19"/>
  <c r="G56" i="19"/>
  <c r="G57" i="19"/>
  <c r="G58" i="19"/>
  <c r="G59" i="19"/>
  <c r="G60" i="19"/>
  <c r="G61" i="19"/>
  <c r="G62" i="19"/>
  <c r="G63" i="19"/>
  <c r="G64" i="19"/>
  <c r="G65" i="19"/>
  <c r="G66" i="19"/>
  <c r="G67" i="19"/>
  <c r="G68" i="19"/>
  <c r="G69" i="19"/>
  <c r="G70" i="19"/>
  <c r="G71" i="19"/>
  <c r="G72" i="19"/>
  <c r="G73" i="19"/>
  <c r="G74" i="19"/>
  <c r="G75" i="19"/>
  <c r="G76" i="19"/>
  <c r="G77" i="19"/>
  <c r="G78" i="19"/>
  <c r="G79" i="19"/>
  <c r="G80" i="19"/>
  <c r="G81" i="19"/>
  <c r="G82" i="19"/>
  <c r="G83" i="19"/>
  <c r="G84" i="19"/>
  <c r="G85" i="19"/>
  <c r="G86" i="19"/>
  <c r="G87" i="19"/>
  <c r="G88" i="19"/>
  <c r="G89" i="19"/>
  <c r="G90" i="19"/>
  <c r="G91" i="19"/>
  <c r="G92" i="19"/>
  <c r="G93" i="19"/>
  <c r="G94" i="19"/>
  <c r="G95" i="19"/>
  <c r="G96" i="19"/>
  <c r="G97" i="19"/>
  <c r="G98" i="19"/>
  <c r="G99" i="19"/>
  <c r="G100" i="19"/>
  <c r="G101" i="19"/>
  <c r="G102" i="19"/>
  <c r="G103" i="19"/>
  <c r="G104" i="19"/>
  <c r="G105" i="19"/>
  <c r="G106" i="19"/>
  <c r="G107" i="19"/>
  <c r="G108" i="19"/>
  <c r="G109" i="19"/>
  <c r="G110" i="19"/>
  <c r="G111" i="19"/>
  <c r="G112" i="19"/>
  <c r="G113" i="19"/>
  <c r="G114" i="19"/>
  <c r="G115" i="19"/>
  <c r="G116" i="19"/>
  <c r="G117" i="19"/>
  <c r="G118" i="19"/>
  <c r="G119" i="19"/>
  <c r="G120" i="19"/>
  <c r="G121" i="19"/>
  <c r="G122" i="19"/>
  <c r="G123" i="19"/>
  <c r="G124" i="19"/>
  <c r="G125" i="19"/>
  <c r="G126" i="19"/>
  <c r="G127" i="19"/>
  <c r="G128" i="19"/>
  <c r="G129" i="19"/>
  <c r="G130" i="19"/>
  <c r="G131" i="19"/>
  <c r="G132" i="19"/>
  <c r="G133" i="19"/>
  <c r="G134" i="19"/>
  <c r="G135" i="19"/>
  <c r="G136" i="19"/>
  <c r="G137" i="19"/>
  <c r="G138" i="19"/>
  <c r="G139" i="19"/>
  <c r="G140" i="19"/>
  <c r="G141" i="19"/>
  <c r="G142" i="19"/>
  <c r="G143" i="19"/>
  <c r="G144" i="19"/>
  <c r="G145" i="19"/>
  <c r="G146" i="19"/>
  <c r="G147" i="19"/>
  <c r="G148" i="19"/>
  <c r="G149" i="19"/>
  <c r="G150" i="19"/>
  <c r="G151" i="19"/>
  <c r="G152" i="19"/>
  <c r="G153" i="19"/>
  <c r="G154" i="19"/>
  <c r="G155" i="19"/>
  <c r="G156" i="19"/>
  <c r="G157" i="19"/>
  <c r="G158" i="19"/>
  <c r="G159" i="19"/>
  <c r="G160" i="19"/>
  <c r="G161" i="19"/>
  <c r="G162" i="19"/>
  <c r="G163" i="19"/>
  <c r="G164" i="19"/>
  <c r="G165" i="19"/>
  <c r="G166" i="19"/>
  <c r="G167" i="19"/>
  <c r="G168" i="19"/>
  <c r="G169" i="19"/>
  <c r="G170" i="19"/>
  <c r="G171" i="19"/>
  <c r="G172" i="19"/>
  <c r="G173" i="19"/>
  <c r="G174" i="19"/>
  <c r="G175" i="19"/>
  <c r="G176" i="19"/>
  <c r="G177" i="19"/>
  <c r="G178" i="19"/>
  <c r="G179" i="19"/>
  <c r="G180" i="19"/>
  <c r="G181" i="19"/>
  <c r="G182" i="19"/>
  <c r="G183" i="19"/>
  <c r="G184" i="19"/>
  <c r="G185" i="19"/>
  <c r="G186" i="19"/>
  <c r="G187" i="19"/>
  <c r="G188" i="19"/>
  <c r="G189" i="19"/>
  <c r="G190" i="19"/>
  <c r="G191" i="19"/>
  <c r="G192" i="19"/>
  <c r="G193" i="19"/>
  <c r="G194" i="19"/>
  <c r="G195" i="19"/>
  <c r="G196" i="19"/>
  <c r="G197" i="19"/>
  <c r="G198" i="19"/>
  <c r="G199" i="19"/>
  <c r="G200" i="19"/>
  <c r="G201" i="19"/>
  <c r="G202" i="19"/>
  <c r="G203" i="19"/>
  <c r="G204" i="19"/>
  <c r="G205" i="19"/>
  <c r="G206" i="19"/>
  <c r="G207" i="19"/>
  <c r="G208" i="19"/>
  <c r="G209" i="19"/>
  <c r="G210" i="19"/>
  <c r="G211" i="19"/>
  <c r="G212" i="19"/>
  <c r="G213" i="19"/>
  <c r="G214" i="19"/>
  <c r="G215" i="19"/>
  <c r="G216" i="19"/>
  <c r="G217" i="19"/>
  <c r="G218" i="19"/>
  <c r="G219" i="19"/>
  <c r="G220" i="19"/>
  <c r="G221" i="19"/>
  <c r="G222" i="19"/>
  <c r="G223" i="19"/>
  <c r="G224" i="19"/>
  <c r="G225" i="19"/>
  <c r="G226" i="19"/>
  <c r="G227" i="19"/>
  <c r="G228" i="19"/>
  <c r="G229" i="19"/>
  <c r="G230" i="19"/>
  <c r="G231" i="19"/>
  <c r="G232" i="19"/>
  <c r="G233" i="19"/>
  <c r="G234" i="19"/>
  <c r="G235" i="19"/>
  <c r="G236" i="19"/>
  <c r="G237" i="19"/>
  <c r="G238" i="19"/>
  <c r="G239" i="19"/>
  <c r="G240" i="19"/>
  <c r="G241" i="19"/>
  <c r="G242" i="19"/>
  <c r="G243" i="19"/>
  <c r="G244" i="19"/>
  <c r="G245" i="19"/>
  <c r="G246" i="19"/>
  <c r="G247" i="19"/>
  <c r="G248" i="19"/>
  <c r="G249" i="19"/>
  <c r="G250" i="19"/>
  <c r="G251" i="19"/>
  <c r="G252" i="19"/>
  <c r="G253" i="19"/>
  <c r="G254" i="19"/>
  <c r="G255" i="19"/>
  <c r="G256" i="19"/>
  <c r="G257" i="19"/>
  <c r="G258" i="19"/>
  <c r="G259" i="19"/>
  <c r="G260" i="19"/>
  <c r="G261" i="19"/>
  <c r="G262" i="19"/>
  <c r="G263" i="19"/>
  <c r="G264" i="19"/>
  <c r="G265" i="19"/>
  <c r="G266" i="19"/>
  <c r="G267" i="19"/>
  <c r="G268" i="19"/>
  <c r="G269" i="19"/>
  <c r="G270" i="19"/>
  <c r="G271" i="19"/>
  <c r="G272" i="19"/>
  <c r="G273" i="19"/>
  <c r="G274" i="19"/>
  <c r="G275" i="19"/>
  <c r="G276" i="19"/>
  <c r="G277" i="19"/>
  <c r="G278" i="19"/>
  <c r="G279" i="19"/>
  <c r="G280" i="19"/>
  <c r="G281" i="19"/>
  <c r="G282" i="19"/>
  <c r="G283" i="19"/>
  <c r="G284" i="19"/>
  <c r="G285" i="19"/>
  <c r="G286" i="19"/>
  <c r="G287" i="19"/>
  <c r="G288" i="19"/>
  <c r="G289" i="19"/>
  <c r="G290" i="19"/>
  <c r="G291" i="19"/>
  <c r="G292" i="19"/>
  <c r="G293" i="19"/>
  <c r="G294" i="19"/>
  <c r="G295" i="19"/>
  <c r="G296" i="19"/>
  <c r="G297" i="19"/>
  <c r="G298" i="19"/>
  <c r="G4" i="19"/>
  <c r="E6" i="11" l="1"/>
  <c r="G6" i="11" s="1"/>
  <c r="C8" i="11"/>
  <c r="AW6" i="4"/>
  <c r="AM6" i="4"/>
  <c r="S6" i="4"/>
  <c r="Y4" i="4"/>
  <c r="Z4" i="4" s="1"/>
  <c r="C7" i="11"/>
  <c r="AC11" i="4"/>
  <c r="AC12" i="4"/>
  <c r="AC14" i="4"/>
  <c r="AC16" i="4" s="1"/>
  <c r="C6" i="11"/>
  <c r="Y296" i="4"/>
  <c r="Z296" i="4" s="1"/>
  <c r="Y292" i="4"/>
  <c r="Z292" i="4" s="1"/>
  <c r="Y288" i="4"/>
  <c r="Z288" i="4" s="1"/>
  <c r="Y284" i="4"/>
  <c r="Z284" i="4" s="1"/>
  <c r="Y280" i="4"/>
  <c r="Z280" i="4" s="1"/>
  <c r="Y276" i="4"/>
  <c r="Z276" i="4" s="1"/>
  <c r="Y272" i="4"/>
  <c r="Z272" i="4" s="1"/>
  <c r="Y268" i="4"/>
  <c r="Z268" i="4" s="1"/>
  <c r="Y264" i="4"/>
  <c r="Z264" i="4" s="1"/>
  <c r="Y260" i="4"/>
  <c r="Z260" i="4" s="1"/>
  <c r="Y256" i="4"/>
  <c r="Z256" i="4" s="1"/>
  <c r="Y252" i="4"/>
  <c r="Z252" i="4" s="1"/>
  <c r="Y248" i="4"/>
  <c r="Z248" i="4" s="1"/>
  <c r="Y244" i="4"/>
  <c r="Z244" i="4" s="1"/>
  <c r="Y240" i="4"/>
  <c r="Z240" i="4" s="1"/>
  <c r="Y236" i="4"/>
  <c r="Z236" i="4" s="1"/>
  <c r="Y232" i="4"/>
  <c r="Z232" i="4" s="1"/>
  <c r="Y228" i="4"/>
  <c r="Z228" i="4" s="1"/>
  <c r="Y224" i="4"/>
  <c r="Z224" i="4" s="1"/>
  <c r="Y220" i="4"/>
  <c r="Z220" i="4" s="1"/>
  <c r="Y216" i="4"/>
  <c r="Z216" i="4" s="1"/>
  <c r="Y212" i="4"/>
  <c r="Z212" i="4" s="1"/>
  <c r="Y208" i="4"/>
  <c r="Z208" i="4" s="1"/>
  <c r="Y204" i="4"/>
  <c r="Z204" i="4" s="1"/>
  <c r="Y200" i="4"/>
  <c r="Z200" i="4" s="1"/>
  <c r="Y196" i="4"/>
  <c r="Z196" i="4" s="1"/>
  <c r="Y192" i="4"/>
  <c r="Z192" i="4" s="1"/>
  <c r="Y188" i="4"/>
  <c r="Z188" i="4" s="1"/>
  <c r="Y184" i="4"/>
  <c r="Z184" i="4" s="1"/>
  <c r="Y180" i="4"/>
  <c r="Z180" i="4" s="1"/>
  <c r="Y176" i="4"/>
  <c r="Z176" i="4" s="1"/>
  <c r="Y172" i="4"/>
  <c r="Z172" i="4" s="1"/>
  <c r="Y168" i="4"/>
  <c r="Z168" i="4" s="1"/>
  <c r="Y164" i="4"/>
  <c r="Z164" i="4" s="1"/>
  <c r="Y160" i="4"/>
  <c r="Z160" i="4" s="1"/>
  <c r="Y156" i="4"/>
  <c r="Z156" i="4" s="1"/>
  <c r="Y152" i="4"/>
  <c r="Z152" i="4" s="1"/>
  <c r="Y148" i="4"/>
  <c r="Z148" i="4" s="1"/>
  <c r="Y144" i="4"/>
  <c r="Z144" i="4" s="1"/>
  <c r="Y140" i="4"/>
  <c r="Z140" i="4" s="1"/>
  <c r="Y136" i="4"/>
  <c r="Z136" i="4" s="1"/>
  <c r="Y132" i="4"/>
  <c r="Z132" i="4" s="1"/>
  <c r="Y128" i="4"/>
  <c r="Z128" i="4" s="1"/>
  <c r="Y124" i="4"/>
  <c r="Z124" i="4" s="1"/>
  <c r="Y120" i="4"/>
  <c r="Z120" i="4" s="1"/>
  <c r="Y116" i="4"/>
  <c r="Z116" i="4" s="1"/>
  <c r="Y112" i="4"/>
  <c r="Z112" i="4" s="1"/>
  <c r="Y108" i="4"/>
  <c r="Z108" i="4" s="1"/>
  <c r="Y104" i="4"/>
  <c r="Z104" i="4" s="1"/>
  <c r="Y100" i="4"/>
  <c r="Z100" i="4" s="1"/>
  <c r="Y96" i="4"/>
  <c r="Z96" i="4" s="1"/>
  <c r="Y92" i="4"/>
  <c r="Z92" i="4" s="1"/>
  <c r="Y88" i="4"/>
  <c r="Z88" i="4" s="1"/>
  <c r="Y84" i="4"/>
  <c r="Z84" i="4" s="1"/>
  <c r="Y80" i="4"/>
  <c r="Z80" i="4" s="1"/>
  <c r="Y76" i="4"/>
  <c r="Z76" i="4" s="1"/>
  <c r="Y72" i="4"/>
  <c r="Z72" i="4" s="1"/>
  <c r="Y68" i="4"/>
  <c r="Z68" i="4" s="1"/>
  <c r="Y64" i="4"/>
  <c r="Z64" i="4" s="1"/>
  <c r="Y60" i="4"/>
  <c r="Z60" i="4" s="1"/>
  <c r="Y56" i="4"/>
  <c r="Z56" i="4" s="1"/>
  <c r="Y52" i="4"/>
  <c r="Z52" i="4" s="1"/>
  <c r="Y48" i="4"/>
  <c r="Z48" i="4" s="1"/>
  <c r="Y44" i="4"/>
  <c r="Z44" i="4" s="1"/>
  <c r="Y40" i="4"/>
  <c r="Z40" i="4" s="1"/>
  <c r="Y36" i="4"/>
  <c r="Z36" i="4" s="1"/>
  <c r="Y32" i="4"/>
  <c r="Z32" i="4" s="1"/>
  <c r="Y28" i="4"/>
  <c r="Z28" i="4" s="1"/>
  <c r="Y24" i="4"/>
  <c r="Z24" i="4" s="1"/>
  <c r="Y20" i="4"/>
  <c r="Z20" i="4" s="1"/>
  <c r="Y16" i="4"/>
  <c r="Z16" i="4" s="1"/>
  <c r="Y12" i="4"/>
  <c r="Z12" i="4" s="1"/>
  <c r="Y8" i="4"/>
  <c r="Z8" i="4" s="1"/>
  <c r="AC10" i="4"/>
  <c r="Y149" i="4"/>
  <c r="Z149" i="4" s="1"/>
  <c r="Y129" i="4"/>
  <c r="Z129" i="4" s="1"/>
  <c r="Y85" i="4"/>
  <c r="Z85" i="4" s="1"/>
  <c r="Y251" i="4"/>
  <c r="Z251" i="4" s="1"/>
  <c r="Y283" i="4"/>
  <c r="Z283" i="4" s="1"/>
  <c r="Y267" i="4"/>
  <c r="Z267" i="4" s="1"/>
  <c r="Y235" i="4"/>
  <c r="Z235" i="4" s="1"/>
  <c r="Y161" i="4"/>
  <c r="Z161" i="4" s="1"/>
  <c r="Y117" i="4"/>
  <c r="Z117" i="4" s="1"/>
  <c r="Y97" i="4"/>
  <c r="Z97" i="4" s="1"/>
  <c r="Y295" i="4"/>
  <c r="Z295" i="4" s="1"/>
  <c r="Y291" i="4"/>
  <c r="Z291" i="4" s="1"/>
  <c r="Y287" i="4"/>
  <c r="Z287" i="4" s="1"/>
  <c r="Y279" i="4"/>
  <c r="Z279" i="4" s="1"/>
  <c r="Y275" i="4"/>
  <c r="Z275" i="4" s="1"/>
  <c r="Y271" i="4"/>
  <c r="Z271" i="4" s="1"/>
  <c r="Y263" i="4"/>
  <c r="Z263" i="4" s="1"/>
  <c r="Y259" i="4"/>
  <c r="Z259" i="4" s="1"/>
  <c r="Y255" i="4"/>
  <c r="Z255" i="4" s="1"/>
  <c r="Y247" i="4"/>
  <c r="Z247" i="4" s="1"/>
  <c r="Y243" i="4"/>
  <c r="Z243" i="4" s="1"/>
  <c r="Y239" i="4"/>
  <c r="Z239" i="4" s="1"/>
  <c r="Y231" i="4"/>
  <c r="Z231" i="4" s="1"/>
  <c r="Y227" i="4"/>
  <c r="Z227" i="4" s="1"/>
  <c r="Y223" i="4"/>
  <c r="Z223" i="4" s="1"/>
  <c r="Y219" i="4"/>
  <c r="Z219" i="4" s="1"/>
  <c r="Y215" i="4"/>
  <c r="Z215" i="4" s="1"/>
  <c r="Y211" i="4"/>
  <c r="Z211" i="4" s="1"/>
  <c r="Y207" i="4"/>
  <c r="Z207" i="4" s="1"/>
  <c r="Y203" i="4"/>
  <c r="Z203" i="4" s="1"/>
  <c r="Y199" i="4"/>
  <c r="Z199" i="4" s="1"/>
  <c r="Y195" i="4"/>
  <c r="Z195" i="4" s="1"/>
  <c r="Y191" i="4"/>
  <c r="Z191" i="4" s="1"/>
  <c r="Y187" i="4"/>
  <c r="Z187" i="4" s="1"/>
  <c r="Y183" i="4"/>
  <c r="Z183" i="4" s="1"/>
  <c r="Y179" i="4"/>
  <c r="Z179" i="4" s="1"/>
  <c r="Y175" i="4"/>
  <c r="Z175" i="4" s="1"/>
  <c r="Y171" i="4"/>
  <c r="Z171" i="4" s="1"/>
  <c r="Y167" i="4"/>
  <c r="Z167" i="4" s="1"/>
  <c r="Y163" i="4"/>
  <c r="Z163" i="4" s="1"/>
  <c r="Y159" i="4"/>
  <c r="Z159" i="4" s="1"/>
  <c r="Y155" i="4"/>
  <c r="Z155" i="4" s="1"/>
  <c r="Y151" i="4"/>
  <c r="Z151" i="4" s="1"/>
  <c r="Y147" i="4"/>
  <c r="Z147" i="4" s="1"/>
  <c r="Y143" i="4"/>
  <c r="Z143" i="4" s="1"/>
  <c r="Y139" i="4"/>
  <c r="Z139" i="4" s="1"/>
  <c r="Y135" i="4"/>
  <c r="Z135" i="4" s="1"/>
  <c r="Y131" i="4"/>
  <c r="Z131" i="4" s="1"/>
  <c r="Y127" i="4"/>
  <c r="Z127" i="4" s="1"/>
  <c r="Y123" i="4"/>
  <c r="Z123" i="4" s="1"/>
  <c r="Y119" i="4"/>
  <c r="Z119" i="4" s="1"/>
  <c r="Y115" i="4"/>
  <c r="Z115" i="4" s="1"/>
  <c r="Y111" i="4"/>
  <c r="Z111" i="4" s="1"/>
  <c r="Y107" i="4"/>
  <c r="Z107" i="4" s="1"/>
  <c r="Y103" i="4"/>
  <c r="Z103" i="4" s="1"/>
  <c r="Y99" i="4"/>
  <c r="Z99" i="4" s="1"/>
  <c r="Y95" i="4"/>
  <c r="Z95" i="4" s="1"/>
  <c r="Y91" i="4"/>
  <c r="Z91" i="4" s="1"/>
  <c r="Y87" i="4"/>
  <c r="Z87" i="4" s="1"/>
  <c r="Y83" i="4"/>
  <c r="Z83" i="4" s="1"/>
  <c r="Y79" i="4"/>
  <c r="Z79" i="4" s="1"/>
  <c r="Y75" i="4"/>
  <c r="Z75" i="4" s="1"/>
  <c r="Y71" i="4"/>
  <c r="Z71" i="4" s="1"/>
  <c r="Y67" i="4"/>
  <c r="Z67" i="4" s="1"/>
  <c r="Y63" i="4"/>
  <c r="Z63" i="4" s="1"/>
  <c r="Y59" i="4"/>
  <c r="Z59" i="4" s="1"/>
  <c r="Y55" i="4"/>
  <c r="Z55" i="4" s="1"/>
  <c r="Y51" i="4"/>
  <c r="Z51" i="4" s="1"/>
  <c r="Y47" i="4"/>
  <c r="Z47" i="4" s="1"/>
  <c r="Y43" i="4"/>
  <c r="Z43" i="4" s="1"/>
  <c r="Y39" i="4"/>
  <c r="Z39" i="4" s="1"/>
  <c r="Y35" i="4"/>
  <c r="Z35" i="4" s="1"/>
  <c r="Y31" i="4"/>
  <c r="Z31" i="4" s="1"/>
  <c r="Y27" i="4"/>
  <c r="Z27" i="4" s="1"/>
  <c r="Y23" i="4"/>
  <c r="Z23" i="4" s="1"/>
  <c r="Y19" i="4"/>
  <c r="Z19" i="4" s="1"/>
  <c r="Y15" i="4"/>
  <c r="Z15" i="4" s="1"/>
  <c r="Y11" i="4"/>
  <c r="Z11" i="4" s="1"/>
  <c r="Y7" i="4"/>
  <c r="Z7" i="4" s="1"/>
  <c r="Y10" i="4"/>
  <c r="Z10" i="4" s="1"/>
  <c r="Y297" i="4"/>
  <c r="Z297" i="4" s="1"/>
  <c r="Y293" i="4"/>
  <c r="Z293" i="4" s="1"/>
  <c r="Y289" i="4"/>
  <c r="Z289" i="4" s="1"/>
  <c r="Y285" i="4"/>
  <c r="Z285" i="4" s="1"/>
  <c r="Y281" i="4"/>
  <c r="Z281" i="4" s="1"/>
  <c r="Y277" i="4"/>
  <c r="Z277" i="4" s="1"/>
  <c r="Y273" i="4"/>
  <c r="Z273" i="4" s="1"/>
  <c r="Y269" i="4"/>
  <c r="Z269" i="4" s="1"/>
  <c r="Y265" i="4"/>
  <c r="Z265" i="4" s="1"/>
  <c r="Y261" i="4"/>
  <c r="Z261" i="4" s="1"/>
  <c r="Y257" i="4"/>
  <c r="Z257" i="4" s="1"/>
  <c r="Y253" i="4"/>
  <c r="Z253" i="4" s="1"/>
  <c r="Y249" i="4"/>
  <c r="Z249" i="4" s="1"/>
  <c r="Y245" i="4"/>
  <c r="Z245" i="4" s="1"/>
  <c r="Y241" i="4"/>
  <c r="Z241" i="4" s="1"/>
  <c r="Y237" i="4"/>
  <c r="Z237" i="4" s="1"/>
  <c r="Y233" i="4"/>
  <c r="Z233" i="4" s="1"/>
  <c r="Y229" i="4"/>
  <c r="Z229" i="4" s="1"/>
  <c r="Y225" i="4"/>
  <c r="Z225" i="4" s="1"/>
  <c r="Y221" i="4"/>
  <c r="Z221" i="4" s="1"/>
  <c r="Y217" i="4"/>
  <c r="Z217" i="4" s="1"/>
  <c r="Y213" i="4"/>
  <c r="Z213" i="4" s="1"/>
  <c r="Y209" i="4"/>
  <c r="Z209" i="4" s="1"/>
  <c r="Y205" i="4"/>
  <c r="Z205" i="4" s="1"/>
  <c r="Y201" i="4"/>
  <c r="Z201" i="4" s="1"/>
  <c r="Y197" i="4"/>
  <c r="Z197" i="4" s="1"/>
  <c r="Y193" i="4"/>
  <c r="Z193" i="4" s="1"/>
  <c r="Y189" i="4"/>
  <c r="Z189" i="4" s="1"/>
  <c r="Y185" i="4"/>
  <c r="Z185" i="4" s="1"/>
  <c r="Y181" i="4"/>
  <c r="Z181" i="4" s="1"/>
  <c r="Y177" i="4"/>
  <c r="Z177" i="4" s="1"/>
  <c r="Y173" i="4"/>
  <c r="Z173" i="4" s="1"/>
  <c r="Y169" i="4"/>
  <c r="Z169" i="4" s="1"/>
  <c r="Y165" i="4"/>
  <c r="Z165" i="4" s="1"/>
  <c r="Y157" i="4"/>
  <c r="Z157" i="4" s="1"/>
  <c r="Y153" i="4"/>
  <c r="Z153" i="4" s="1"/>
  <c r="Y145" i="4"/>
  <c r="Z145" i="4" s="1"/>
  <c r="Y141" i="4"/>
  <c r="Z141" i="4" s="1"/>
  <c r="Y137" i="4"/>
  <c r="Z137" i="4" s="1"/>
  <c r="Y133" i="4"/>
  <c r="Z133" i="4" s="1"/>
  <c r="Y125" i="4"/>
  <c r="Z125" i="4" s="1"/>
  <c r="Y121" i="4"/>
  <c r="Z121" i="4" s="1"/>
  <c r="Y113" i="4"/>
  <c r="Z113" i="4" s="1"/>
  <c r="Y109" i="4"/>
  <c r="Z109" i="4" s="1"/>
  <c r="Y105" i="4"/>
  <c r="Z105" i="4" s="1"/>
  <c r="Y101" i="4"/>
  <c r="Z101" i="4" s="1"/>
  <c r="Y93" i="4"/>
  <c r="Z93" i="4" s="1"/>
  <c r="Y89" i="4"/>
  <c r="Z89" i="4" s="1"/>
  <c r="Y81" i="4"/>
  <c r="Z81" i="4" s="1"/>
  <c r="Y77" i="4"/>
  <c r="Z77" i="4" s="1"/>
  <c r="Y73" i="4"/>
  <c r="Z73" i="4" s="1"/>
  <c r="Y69" i="4"/>
  <c r="Z69" i="4" s="1"/>
  <c r="Y65" i="4"/>
  <c r="Z65" i="4" s="1"/>
  <c r="Y61" i="4"/>
  <c r="Z61" i="4" s="1"/>
  <c r="Y57" i="4"/>
  <c r="Z57" i="4" s="1"/>
  <c r="Y53" i="4"/>
  <c r="Z53" i="4" s="1"/>
  <c r="Y49" i="4"/>
  <c r="Z49" i="4" s="1"/>
  <c r="Y45" i="4"/>
  <c r="Z45" i="4" s="1"/>
  <c r="Y41" i="4"/>
  <c r="Z41" i="4" s="1"/>
  <c r="Y37" i="4"/>
  <c r="Z37" i="4" s="1"/>
  <c r="Y33" i="4"/>
  <c r="Z33" i="4" s="1"/>
  <c r="Y29" i="4"/>
  <c r="Z29" i="4" s="1"/>
  <c r="Y25" i="4"/>
  <c r="Z25" i="4" s="1"/>
  <c r="Y21" i="4"/>
  <c r="Z21" i="4" s="1"/>
  <c r="Y17" i="4"/>
  <c r="Z17" i="4" s="1"/>
  <c r="Y13" i="4"/>
  <c r="Z13" i="4" s="1"/>
  <c r="Y9" i="4"/>
  <c r="Z9" i="4" s="1"/>
  <c r="Y5" i="4"/>
  <c r="Z5" i="4" s="1"/>
  <c r="Y298" i="4"/>
  <c r="Z298" i="4" s="1"/>
  <c r="Y294" i="4"/>
  <c r="Z294" i="4" s="1"/>
  <c r="Y290" i="4"/>
  <c r="Z290" i="4" s="1"/>
  <c r="Y286" i="4"/>
  <c r="Z286" i="4" s="1"/>
  <c r="Y282" i="4"/>
  <c r="Z282" i="4" s="1"/>
  <c r="Y278" i="4"/>
  <c r="Z278" i="4" s="1"/>
  <c r="Y274" i="4"/>
  <c r="Z274" i="4" s="1"/>
  <c r="Y270" i="4"/>
  <c r="Z270" i="4" s="1"/>
  <c r="Y266" i="4"/>
  <c r="Z266" i="4" s="1"/>
  <c r="Y262" i="4"/>
  <c r="Z262" i="4" s="1"/>
  <c r="Y258" i="4"/>
  <c r="Z258" i="4" s="1"/>
  <c r="Y254" i="4"/>
  <c r="Z254" i="4" s="1"/>
  <c r="Y250" i="4"/>
  <c r="Z250" i="4" s="1"/>
  <c r="Y246" i="4"/>
  <c r="Z246" i="4" s="1"/>
  <c r="Y242" i="4"/>
  <c r="Z242" i="4" s="1"/>
  <c r="Y238" i="4"/>
  <c r="Z238" i="4" s="1"/>
  <c r="Y234" i="4"/>
  <c r="Z234" i="4" s="1"/>
  <c r="Y230" i="4"/>
  <c r="Z230" i="4" s="1"/>
  <c r="Y226" i="4"/>
  <c r="Z226" i="4" s="1"/>
  <c r="Y222" i="4"/>
  <c r="Z222" i="4" s="1"/>
  <c r="Y218" i="4"/>
  <c r="Z218" i="4" s="1"/>
  <c r="Y214" i="4"/>
  <c r="Z214" i="4" s="1"/>
  <c r="Y210" i="4"/>
  <c r="Z210" i="4" s="1"/>
  <c r="Y206" i="4"/>
  <c r="Z206" i="4" s="1"/>
  <c r="Y202" i="4"/>
  <c r="Z202" i="4" s="1"/>
  <c r="Y198" i="4"/>
  <c r="Z198" i="4" s="1"/>
  <c r="Y194" i="4"/>
  <c r="Z194" i="4" s="1"/>
  <c r="Y190" i="4"/>
  <c r="Z190" i="4" s="1"/>
  <c r="Y186" i="4"/>
  <c r="Z186" i="4" s="1"/>
  <c r="Y182" i="4"/>
  <c r="Z182" i="4" s="1"/>
  <c r="Y178" i="4"/>
  <c r="Z178" i="4" s="1"/>
  <c r="Y174" i="4"/>
  <c r="Z174" i="4" s="1"/>
  <c r="Y170" i="4"/>
  <c r="Z170" i="4" s="1"/>
  <c r="Y166" i="4"/>
  <c r="Z166" i="4" s="1"/>
  <c r="Y162" i="4"/>
  <c r="Z162" i="4" s="1"/>
  <c r="Y158" i="4"/>
  <c r="Z158" i="4" s="1"/>
  <c r="Y154" i="4"/>
  <c r="Z154" i="4" s="1"/>
  <c r="Y150" i="4"/>
  <c r="Z150" i="4" s="1"/>
  <c r="Y146" i="4"/>
  <c r="Z146" i="4" s="1"/>
  <c r="Y142" i="4"/>
  <c r="Z142" i="4" s="1"/>
  <c r="Y138" i="4"/>
  <c r="Z138" i="4" s="1"/>
  <c r="Y134" i="4"/>
  <c r="Z134" i="4" s="1"/>
  <c r="Y130" i="4"/>
  <c r="Z130" i="4" s="1"/>
  <c r="Y126" i="4"/>
  <c r="Z126" i="4" s="1"/>
  <c r="Y122" i="4"/>
  <c r="Z122" i="4" s="1"/>
  <c r="Y118" i="4"/>
  <c r="Z118" i="4" s="1"/>
  <c r="Y114" i="4"/>
  <c r="Z114" i="4" s="1"/>
  <c r="Y110" i="4"/>
  <c r="Z110" i="4" s="1"/>
  <c r="Y106" i="4"/>
  <c r="Z106" i="4" s="1"/>
  <c r="Y102" i="4"/>
  <c r="Z102" i="4" s="1"/>
  <c r="Y98" i="4"/>
  <c r="Z98" i="4" s="1"/>
  <c r="Y94" i="4"/>
  <c r="Z94" i="4" s="1"/>
  <c r="Y90" i="4"/>
  <c r="Z90" i="4" s="1"/>
  <c r="Y86" i="4"/>
  <c r="Z86" i="4" s="1"/>
  <c r="Y82" i="4"/>
  <c r="Z82" i="4" s="1"/>
  <c r="Y78" i="4"/>
  <c r="Z78" i="4" s="1"/>
  <c r="Y74" i="4"/>
  <c r="Z74" i="4" s="1"/>
  <c r="Y70" i="4"/>
  <c r="Z70" i="4" s="1"/>
  <c r="Y66" i="4"/>
  <c r="Z66" i="4" s="1"/>
  <c r="Y62" i="4"/>
  <c r="Z62" i="4" s="1"/>
  <c r="Y58" i="4"/>
  <c r="Z58" i="4" s="1"/>
  <c r="Y54" i="4"/>
  <c r="Z54" i="4" s="1"/>
  <c r="Y50" i="4"/>
  <c r="Z50" i="4" s="1"/>
  <c r="Y46" i="4"/>
  <c r="Z46" i="4" s="1"/>
  <c r="Y42" i="4"/>
  <c r="Z42" i="4" s="1"/>
  <c r="Y38" i="4"/>
  <c r="Z38" i="4" s="1"/>
  <c r="Y34" i="4"/>
  <c r="Z34" i="4" s="1"/>
  <c r="Y30" i="4"/>
  <c r="Z30" i="4" s="1"/>
  <c r="Y26" i="4"/>
  <c r="Z26" i="4" s="1"/>
  <c r="Y22" i="4"/>
  <c r="Z22" i="4" s="1"/>
  <c r="Y18" i="4"/>
  <c r="Z18" i="4" s="1"/>
  <c r="Y14" i="4"/>
  <c r="Z14" i="4" s="1"/>
  <c r="Y6" i="4"/>
  <c r="Z6" i="4" s="1"/>
  <c r="C5" i="11"/>
  <c r="S10" i="4"/>
  <c r="O289" i="4"/>
  <c r="P289" i="4" s="1"/>
  <c r="O285" i="4"/>
  <c r="P285" i="4" s="1"/>
  <c r="O281" i="4"/>
  <c r="P281" i="4" s="1"/>
  <c r="O277" i="4"/>
  <c r="P277" i="4" s="1"/>
  <c r="O273" i="4"/>
  <c r="P273" i="4" s="1"/>
  <c r="O269" i="4"/>
  <c r="P269" i="4" s="1"/>
  <c r="O265" i="4"/>
  <c r="P265" i="4" s="1"/>
  <c r="O261" i="4"/>
  <c r="P261" i="4" s="1"/>
  <c r="O257" i="4"/>
  <c r="P257" i="4" s="1"/>
  <c r="O253" i="4"/>
  <c r="P253" i="4" s="1"/>
  <c r="O249" i="4"/>
  <c r="P249" i="4" s="1"/>
  <c r="O245" i="4"/>
  <c r="P245" i="4" s="1"/>
  <c r="O241" i="4"/>
  <c r="P241" i="4" s="1"/>
  <c r="O237" i="4"/>
  <c r="P237" i="4" s="1"/>
  <c r="O233" i="4"/>
  <c r="P233" i="4" s="1"/>
  <c r="O229" i="4"/>
  <c r="P229" i="4" s="1"/>
  <c r="O225" i="4"/>
  <c r="P225" i="4" s="1"/>
  <c r="O221" i="4"/>
  <c r="P221" i="4" s="1"/>
  <c r="O217" i="4"/>
  <c r="P217" i="4" s="1"/>
  <c r="O213" i="4"/>
  <c r="P213" i="4" s="1"/>
  <c r="O209" i="4"/>
  <c r="P209" i="4" s="1"/>
  <c r="O205" i="4"/>
  <c r="P205" i="4" s="1"/>
  <c r="O201" i="4"/>
  <c r="P201" i="4" s="1"/>
  <c r="O197" i="4"/>
  <c r="P197" i="4" s="1"/>
  <c r="O193" i="4"/>
  <c r="P193" i="4" s="1"/>
  <c r="O189" i="4"/>
  <c r="P189" i="4" s="1"/>
  <c r="O185" i="4"/>
  <c r="P185" i="4" s="1"/>
  <c r="O181" i="4"/>
  <c r="P181" i="4" s="1"/>
  <c r="O177" i="4"/>
  <c r="P177" i="4" s="1"/>
  <c r="O173" i="4"/>
  <c r="P173" i="4" s="1"/>
  <c r="O169" i="4"/>
  <c r="P169" i="4" s="1"/>
  <c r="O165" i="4"/>
  <c r="P165" i="4" s="1"/>
  <c r="O161" i="4"/>
  <c r="P161" i="4" s="1"/>
  <c r="O157" i="4"/>
  <c r="P157" i="4" s="1"/>
  <c r="O153" i="4"/>
  <c r="P153" i="4" s="1"/>
  <c r="O149" i="4"/>
  <c r="P149" i="4" s="1"/>
  <c r="O145" i="4"/>
  <c r="P145" i="4" s="1"/>
  <c r="O141" i="4"/>
  <c r="P141" i="4" s="1"/>
  <c r="O137" i="4"/>
  <c r="P137" i="4" s="1"/>
  <c r="O133" i="4"/>
  <c r="P133" i="4" s="1"/>
  <c r="O129" i="4"/>
  <c r="P129" i="4" s="1"/>
  <c r="O125" i="4"/>
  <c r="P125" i="4" s="1"/>
  <c r="O121" i="4"/>
  <c r="P121" i="4" s="1"/>
  <c r="O117" i="4"/>
  <c r="P117" i="4" s="1"/>
  <c r="O113" i="4"/>
  <c r="P113" i="4" s="1"/>
  <c r="O109" i="4"/>
  <c r="P109" i="4" s="1"/>
  <c r="O105" i="4"/>
  <c r="P105" i="4" s="1"/>
  <c r="O101" i="4"/>
  <c r="P101" i="4" s="1"/>
  <c r="O97" i="4"/>
  <c r="P97" i="4" s="1"/>
  <c r="O93" i="4"/>
  <c r="P93" i="4" s="1"/>
  <c r="O89" i="4"/>
  <c r="P89" i="4" s="1"/>
  <c r="O85" i="4"/>
  <c r="P85" i="4" s="1"/>
  <c r="O81" i="4"/>
  <c r="P81" i="4" s="1"/>
  <c r="O77" i="4"/>
  <c r="P77" i="4" s="1"/>
  <c r="O73" i="4"/>
  <c r="P73" i="4" s="1"/>
  <c r="O69" i="4"/>
  <c r="P69" i="4" s="1"/>
  <c r="O65" i="4"/>
  <c r="P65" i="4" s="1"/>
  <c r="O61" i="4"/>
  <c r="P61" i="4" s="1"/>
  <c r="O57" i="4"/>
  <c r="P57" i="4" s="1"/>
  <c r="O53" i="4"/>
  <c r="P53" i="4" s="1"/>
  <c r="O49" i="4"/>
  <c r="P49" i="4" s="1"/>
  <c r="O45" i="4"/>
  <c r="P45" i="4" s="1"/>
  <c r="O41" i="4"/>
  <c r="P41" i="4" s="1"/>
  <c r="O37" i="4"/>
  <c r="P37" i="4" s="1"/>
  <c r="O33" i="4"/>
  <c r="P33" i="4" s="1"/>
  <c r="O29" i="4"/>
  <c r="P29" i="4" s="1"/>
  <c r="O25" i="4"/>
  <c r="P25" i="4" s="1"/>
  <c r="O21" i="4"/>
  <c r="P21" i="4" s="1"/>
  <c r="O17" i="4"/>
  <c r="P17" i="4" s="1"/>
  <c r="O13" i="4"/>
  <c r="P13" i="4" s="1"/>
  <c r="O9" i="4"/>
  <c r="P9" i="4" s="1"/>
  <c r="O5" i="4"/>
  <c r="P5" i="4" s="1"/>
  <c r="O15" i="4"/>
  <c r="P15" i="4" s="1"/>
  <c r="O298" i="4"/>
  <c r="P298" i="4" s="1"/>
  <c r="O294" i="4"/>
  <c r="P294" i="4" s="1"/>
  <c r="O290" i="4"/>
  <c r="P290" i="4" s="1"/>
  <c r="O286" i="4"/>
  <c r="P286" i="4" s="1"/>
  <c r="O282" i="4"/>
  <c r="P282" i="4" s="1"/>
  <c r="O278" i="4"/>
  <c r="P278" i="4" s="1"/>
  <c r="O274" i="4"/>
  <c r="P274" i="4" s="1"/>
  <c r="O270" i="4"/>
  <c r="P270" i="4" s="1"/>
  <c r="O266" i="4"/>
  <c r="P266" i="4" s="1"/>
  <c r="O262" i="4"/>
  <c r="P262" i="4" s="1"/>
  <c r="O258" i="4"/>
  <c r="P258" i="4" s="1"/>
  <c r="O254" i="4"/>
  <c r="P254" i="4" s="1"/>
  <c r="O250" i="4"/>
  <c r="P250" i="4" s="1"/>
  <c r="O246" i="4"/>
  <c r="P246" i="4" s="1"/>
  <c r="O242" i="4"/>
  <c r="P242" i="4" s="1"/>
  <c r="O238" i="4"/>
  <c r="P238" i="4" s="1"/>
  <c r="O234" i="4"/>
  <c r="P234" i="4" s="1"/>
  <c r="O230" i="4"/>
  <c r="P230" i="4" s="1"/>
  <c r="O226" i="4"/>
  <c r="P226" i="4" s="1"/>
  <c r="O222" i="4"/>
  <c r="P222" i="4" s="1"/>
  <c r="O218" i="4"/>
  <c r="P218" i="4" s="1"/>
  <c r="O214" i="4"/>
  <c r="P214" i="4" s="1"/>
  <c r="O210" i="4"/>
  <c r="P210" i="4" s="1"/>
  <c r="O206" i="4"/>
  <c r="P206" i="4" s="1"/>
  <c r="O202" i="4"/>
  <c r="P202" i="4" s="1"/>
  <c r="O198" i="4"/>
  <c r="P198" i="4" s="1"/>
  <c r="O194" i="4"/>
  <c r="P194" i="4" s="1"/>
  <c r="O190" i="4"/>
  <c r="P190" i="4" s="1"/>
  <c r="O186" i="4"/>
  <c r="P186" i="4" s="1"/>
  <c r="O182" i="4"/>
  <c r="P182" i="4" s="1"/>
  <c r="O178" i="4"/>
  <c r="P178" i="4" s="1"/>
  <c r="O174" i="4"/>
  <c r="P174" i="4" s="1"/>
  <c r="O170" i="4"/>
  <c r="P170" i="4" s="1"/>
  <c r="O166" i="4"/>
  <c r="P166" i="4" s="1"/>
  <c r="O162" i="4"/>
  <c r="P162" i="4" s="1"/>
  <c r="O158" i="4"/>
  <c r="P158" i="4" s="1"/>
  <c r="O154" i="4"/>
  <c r="P154" i="4" s="1"/>
  <c r="O150" i="4"/>
  <c r="P150" i="4" s="1"/>
  <c r="O146" i="4"/>
  <c r="P146" i="4" s="1"/>
  <c r="O142" i="4"/>
  <c r="P142" i="4" s="1"/>
  <c r="O138" i="4"/>
  <c r="P138" i="4" s="1"/>
  <c r="O134" i="4"/>
  <c r="P134" i="4" s="1"/>
  <c r="O130" i="4"/>
  <c r="P130" i="4" s="1"/>
  <c r="O126" i="4"/>
  <c r="P126" i="4" s="1"/>
  <c r="O122" i="4"/>
  <c r="P122" i="4" s="1"/>
  <c r="O118" i="4"/>
  <c r="P118" i="4" s="1"/>
  <c r="O114" i="4"/>
  <c r="P114" i="4" s="1"/>
  <c r="O110" i="4"/>
  <c r="P110" i="4" s="1"/>
  <c r="O106" i="4"/>
  <c r="P106" i="4" s="1"/>
  <c r="O102" i="4"/>
  <c r="P102" i="4" s="1"/>
  <c r="O98" i="4"/>
  <c r="P98" i="4" s="1"/>
  <c r="O94" i="4"/>
  <c r="P94" i="4" s="1"/>
  <c r="O90" i="4"/>
  <c r="P90" i="4" s="1"/>
  <c r="O86" i="4"/>
  <c r="P86" i="4" s="1"/>
  <c r="O82" i="4"/>
  <c r="P82" i="4" s="1"/>
  <c r="O78" i="4"/>
  <c r="P78" i="4" s="1"/>
  <c r="O74" i="4"/>
  <c r="P74" i="4" s="1"/>
  <c r="O70" i="4"/>
  <c r="P70" i="4" s="1"/>
  <c r="O66" i="4"/>
  <c r="P66" i="4" s="1"/>
  <c r="O62" i="4"/>
  <c r="P62" i="4" s="1"/>
  <c r="O58" i="4"/>
  <c r="P58" i="4" s="1"/>
  <c r="O54" i="4"/>
  <c r="P54" i="4" s="1"/>
  <c r="O50" i="4"/>
  <c r="P50" i="4" s="1"/>
  <c r="O46" i="4"/>
  <c r="P46" i="4" s="1"/>
  <c r="O42" i="4"/>
  <c r="P42" i="4" s="1"/>
  <c r="O38" i="4"/>
  <c r="P38" i="4" s="1"/>
  <c r="O34" i="4"/>
  <c r="P34" i="4" s="1"/>
  <c r="O30" i="4"/>
  <c r="P30" i="4" s="1"/>
  <c r="O26" i="4"/>
  <c r="P26" i="4" s="1"/>
  <c r="O22" i="4"/>
  <c r="P22" i="4" s="1"/>
  <c r="O18" i="4"/>
  <c r="P18" i="4" s="1"/>
  <c r="O14" i="4"/>
  <c r="P14" i="4" s="1"/>
  <c r="O10" i="4"/>
  <c r="P10" i="4" s="1"/>
  <c r="O6" i="4"/>
  <c r="P6" i="4" s="1"/>
  <c r="O296" i="4"/>
  <c r="P296" i="4" s="1"/>
  <c r="O292" i="4"/>
  <c r="P292" i="4" s="1"/>
  <c r="O288" i="4"/>
  <c r="P288" i="4" s="1"/>
  <c r="O284" i="4"/>
  <c r="P284" i="4" s="1"/>
  <c r="O280" i="4"/>
  <c r="P280" i="4" s="1"/>
  <c r="O276" i="4"/>
  <c r="P276" i="4" s="1"/>
  <c r="O272" i="4"/>
  <c r="P272" i="4" s="1"/>
  <c r="O268" i="4"/>
  <c r="P268" i="4" s="1"/>
  <c r="O264" i="4"/>
  <c r="P264" i="4" s="1"/>
  <c r="O260" i="4"/>
  <c r="P260" i="4" s="1"/>
  <c r="O256" i="4"/>
  <c r="P256" i="4" s="1"/>
  <c r="O252" i="4"/>
  <c r="P252" i="4" s="1"/>
  <c r="O248" i="4"/>
  <c r="P248" i="4" s="1"/>
  <c r="O244" i="4"/>
  <c r="P244" i="4" s="1"/>
  <c r="O240" i="4"/>
  <c r="P240" i="4" s="1"/>
  <c r="O236" i="4"/>
  <c r="P236" i="4" s="1"/>
  <c r="O232" i="4"/>
  <c r="P232" i="4" s="1"/>
  <c r="O228" i="4"/>
  <c r="P228" i="4" s="1"/>
  <c r="O224" i="4"/>
  <c r="P224" i="4" s="1"/>
  <c r="O220" i="4"/>
  <c r="P220" i="4" s="1"/>
  <c r="O216" i="4"/>
  <c r="P216" i="4" s="1"/>
  <c r="O212" i="4"/>
  <c r="P212" i="4" s="1"/>
  <c r="O208" i="4"/>
  <c r="P208" i="4" s="1"/>
  <c r="O204" i="4"/>
  <c r="P204" i="4" s="1"/>
  <c r="O200" i="4"/>
  <c r="P200" i="4" s="1"/>
  <c r="O196" i="4"/>
  <c r="P196" i="4" s="1"/>
  <c r="O192" i="4"/>
  <c r="P192" i="4" s="1"/>
  <c r="O188" i="4"/>
  <c r="P188" i="4" s="1"/>
  <c r="O184" i="4"/>
  <c r="P184" i="4" s="1"/>
  <c r="O180" i="4"/>
  <c r="P180" i="4" s="1"/>
  <c r="O176" i="4"/>
  <c r="P176" i="4" s="1"/>
  <c r="O172" i="4"/>
  <c r="P172" i="4" s="1"/>
  <c r="O168" i="4"/>
  <c r="P168" i="4" s="1"/>
  <c r="O164" i="4"/>
  <c r="P164" i="4" s="1"/>
  <c r="O160" i="4"/>
  <c r="P160" i="4" s="1"/>
  <c r="O156" i="4"/>
  <c r="P156" i="4" s="1"/>
  <c r="O152" i="4"/>
  <c r="P152" i="4" s="1"/>
  <c r="O148" i="4"/>
  <c r="P148" i="4" s="1"/>
  <c r="O144" i="4"/>
  <c r="P144" i="4" s="1"/>
  <c r="O140" i="4"/>
  <c r="P140" i="4" s="1"/>
  <c r="O136" i="4"/>
  <c r="P136" i="4" s="1"/>
  <c r="O132" i="4"/>
  <c r="P132" i="4" s="1"/>
  <c r="O128" i="4"/>
  <c r="P128" i="4" s="1"/>
  <c r="O124" i="4"/>
  <c r="P124" i="4" s="1"/>
  <c r="O120" i="4"/>
  <c r="P120" i="4" s="1"/>
  <c r="O116" i="4"/>
  <c r="P116" i="4" s="1"/>
  <c r="O112" i="4"/>
  <c r="P112" i="4" s="1"/>
  <c r="O108" i="4"/>
  <c r="P108" i="4" s="1"/>
  <c r="O104" i="4"/>
  <c r="P104" i="4" s="1"/>
  <c r="O100" i="4"/>
  <c r="P100" i="4" s="1"/>
  <c r="O96" i="4"/>
  <c r="P96" i="4" s="1"/>
  <c r="O92" i="4"/>
  <c r="P92" i="4" s="1"/>
  <c r="O88" i="4"/>
  <c r="P88" i="4" s="1"/>
  <c r="O84" i="4"/>
  <c r="P84" i="4" s="1"/>
  <c r="O80" i="4"/>
  <c r="P80" i="4" s="1"/>
  <c r="O76" i="4"/>
  <c r="P76" i="4" s="1"/>
  <c r="O72" i="4"/>
  <c r="P72" i="4" s="1"/>
  <c r="O68" i="4"/>
  <c r="P68" i="4" s="1"/>
  <c r="O64" i="4"/>
  <c r="P64" i="4" s="1"/>
  <c r="O60" i="4"/>
  <c r="P60" i="4" s="1"/>
  <c r="O56" i="4"/>
  <c r="P56" i="4" s="1"/>
  <c r="O52" i="4"/>
  <c r="P52" i="4" s="1"/>
  <c r="O48" i="4"/>
  <c r="P48" i="4" s="1"/>
  <c r="O44" i="4"/>
  <c r="P44" i="4" s="1"/>
  <c r="O40" i="4"/>
  <c r="P40" i="4" s="1"/>
  <c r="O36" i="4"/>
  <c r="P36" i="4" s="1"/>
  <c r="O32" i="4"/>
  <c r="P32" i="4" s="1"/>
  <c r="O28" i="4"/>
  <c r="P28" i="4" s="1"/>
  <c r="O24" i="4"/>
  <c r="P24" i="4" s="1"/>
  <c r="O20" i="4"/>
  <c r="P20" i="4" s="1"/>
  <c r="O16" i="4"/>
  <c r="P16" i="4" s="1"/>
  <c r="O12" i="4"/>
  <c r="P12" i="4" s="1"/>
  <c r="O8" i="4"/>
  <c r="P8" i="4" s="1"/>
  <c r="O4" i="4"/>
  <c r="P4" i="4" s="1"/>
  <c r="O295" i="4"/>
  <c r="P295" i="4" s="1"/>
  <c r="O291" i="4"/>
  <c r="P291" i="4" s="1"/>
  <c r="O287" i="4"/>
  <c r="P287" i="4" s="1"/>
  <c r="O283" i="4"/>
  <c r="P283" i="4" s="1"/>
  <c r="O279" i="4"/>
  <c r="P279" i="4" s="1"/>
  <c r="O275" i="4"/>
  <c r="P275" i="4" s="1"/>
  <c r="O271" i="4"/>
  <c r="P271" i="4" s="1"/>
  <c r="O267" i="4"/>
  <c r="P267" i="4" s="1"/>
  <c r="O263" i="4"/>
  <c r="P263" i="4" s="1"/>
  <c r="O259" i="4"/>
  <c r="P259" i="4" s="1"/>
  <c r="O255" i="4"/>
  <c r="P255" i="4" s="1"/>
  <c r="O251" i="4"/>
  <c r="P251" i="4" s="1"/>
  <c r="O247" i="4"/>
  <c r="P247" i="4" s="1"/>
  <c r="O243" i="4"/>
  <c r="P243" i="4" s="1"/>
  <c r="O239" i="4"/>
  <c r="P239" i="4" s="1"/>
  <c r="O235" i="4"/>
  <c r="P235" i="4" s="1"/>
  <c r="O231" i="4"/>
  <c r="P231" i="4" s="1"/>
  <c r="O227" i="4"/>
  <c r="P227" i="4" s="1"/>
  <c r="O223" i="4"/>
  <c r="P223" i="4" s="1"/>
  <c r="O219" i="4"/>
  <c r="P219" i="4" s="1"/>
  <c r="O215" i="4"/>
  <c r="P215" i="4" s="1"/>
  <c r="O211" i="4"/>
  <c r="P211" i="4" s="1"/>
  <c r="O207" i="4"/>
  <c r="P207" i="4" s="1"/>
  <c r="O203" i="4"/>
  <c r="P203" i="4" s="1"/>
  <c r="O199" i="4"/>
  <c r="P199" i="4" s="1"/>
  <c r="O195" i="4"/>
  <c r="P195" i="4" s="1"/>
  <c r="O191" i="4"/>
  <c r="P191" i="4" s="1"/>
  <c r="O187" i="4"/>
  <c r="P187" i="4" s="1"/>
  <c r="O183" i="4"/>
  <c r="P183" i="4" s="1"/>
  <c r="O179" i="4"/>
  <c r="P179" i="4" s="1"/>
  <c r="O175" i="4"/>
  <c r="P175" i="4" s="1"/>
  <c r="O171" i="4"/>
  <c r="P171" i="4" s="1"/>
  <c r="O167" i="4"/>
  <c r="P167" i="4" s="1"/>
  <c r="O163" i="4"/>
  <c r="P163" i="4" s="1"/>
  <c r="O159" i="4"/>
  <c r="P159" i="4" s="1"/>
  <c r="O155" i="4"/>
  <c r="P155" i="4" s="1"/>
  <c r="O151" i="4"/>
  <c r="P151" i="4" s="1"/>
  <c r="O147" i="4"/>
  <c r="P147" i="4" s="1"/>
  <c r="O143" i="4"/>
  <c r="P143" i="4" s="1"/>
  <c r="O139" i="4"/>
  <c r="P139" i="4" s="1"/>
  <c r="O135" i="4"/>
  <c r="P135" i="4" s="1"/>
  <c r="O131" i="4"/>
  <c r="P131" i="4" s="1"/>
  <c r="O127" i="4"/>
  <c r="P127" i="4" s="1"/>
  <c r="O123" i="4"/>
  <c r="P123" i="4" s="1"/>
  <c r="O119" i="4"/>
  <c r="P119" i="4" s="1"/>
  <c r="O115" i="4"/>
  <c r="P115" i="4" s="1"/>
  <c r="O111" i="4"/>
  <c r="P111" i="4" s="1"/>
  <c r="O107" i="4"/>
  <c r="P107" i="4" s="1"/>
  <c r="O103" i="4"/>
  <c r="P103" i="4" s="1"/>
  <c r="O99" i="4"/>
  <c r="P99" i="4" s="1"/>
  <c r="O95" i="4"/>
  <c r="P95" i="4" s="1"/>
  <c r="O91" i="4"/>
  <c r="P91" i="4" s="1"/>
  <c r="O87" i="4"/>
  <c r="P87" i="4" s="1"/>
  <c r="O83" i="4"/>
  <c r="P83" i="4" s="1"/>
  <c r="O79" i="4"/>
  <c r="P79" i="4" s="1"/>
  <c r="O75" i="4"/>
  <c r="P75" i="4" s="1"/>
  <c r="O71" i="4"/>
  <c r="P71" i="4" s="1"/>
  <c r="O67" i="4"/>
  <c r="P67" i="4" s="1"/>
  <c r="O63" i="4"/>
  <c r="P63" i="4" s="1"/>
  <c r="O59" i="4"/>
  <c r="P59" i="4" s="1"/>
  <c r="O55" i="4"/>
  <c r="P55" i="4" s="1"/>
  <c r="O51" i="4"/>
  <c r="P51" i="4" s="1"/>
  <c r="O47" i="4"/>
  <c r="P47" i="4" s="1"/>
  <c r="O43" i="4"/>
  <c r="P43" i="4" s="1"/>
  <c r="O39" i="4"/>
  <c r="P39" i="4" s="1"/>
  <c r="O35" i="4"/>
  <c r="P35" i="4" s="1"/>
  <c r="O31" i="4"/>
  <c r="P31" i="4" s="1"/>
  <c r="O27" i="4"/>
  <c r="P27" i="4" s="1"/>
  <c r="O23" i="4"/>
  <c r="P23" i="4" s="1"/>
  <c r="O19" i="4"/>
  <c r="P19" i="4" s="1"/>
  <c r="O297" i="4"/>
  <c r="P297" i="4" s="1"/>
  <c r="O293" i="4"/>
  <c r="P293" i="4" s="1"/>
  <c r="O11" i="4"/>
  <c r="P11" i="4" s="1"/>
  <c r="O7" i="4"/>
  <c r="P7" i="4" s="1"/>
  <c r="S11" i="4"/>
  <c r="S14" i="4"/>
  <c r="S16" i="4" s="1"/>
  <c r="E296" i="4"/>
  <c r="E292" i="4"/>
  <c r="E288" i="4"/>
  <c r="E284" i="4"/>
  <c r="E280" i="4"/>
  <c r="E276" i="4"/>
  <c r="E272" i="4"/>
  <c r="E268" i="4"/>
  <c r="E264" i="4"/>
  <c r="E260" i="4"/>
  <c r="E256" i="4"/>
  <c r="E252" i="4"/>
  <c r="E248" i="4"/>
  <c r="E244" i="4"/>
  <c r="E240" i="4"/>
  <c r="E236" i="4"/>
  <c r="E232" i="4"/>
  <c r="E228" i="4"/>
  <c r="E224" i="4"/>
  <c r="E220" i="4"/>
  <c r="E216" i="4"/>
  <c r="E212" i="4"/>
  <c r="E208" i="4"/>
  <c r="E204" i="4"/>
  <c r="E200" i="4"/>
  <c r="E196" i="4"/>
  <c r="E192" i="4"/>
  <c r="E188" i="4"/>
  <c r="E184" i="4"/>
  <c r="E180" i="4"/>
  <c r="E176" i="4"/>
  <c r="E172" i="4"/>
  <c r="E168" i="4"/>
  <c r="E164" i="4"/>
  <c r="E160" i="4"/>
  <c r="E156" i="4"/>
  <c r="E152" i="4"/>
  <c r="E148" i="4"/>
  <c r="E144" i="4"/>
  <c r="E140" i="4"/>
  <c r="E136" i="4"/>
  <c r="E132" i="4"/>
  <c r="E128" i="4"/>
  <c r="E124" i="4"/>
  <c r="E120" i="4"/>
  <c r="E116" i="4"/>
  <c r="E112" i="4"/>
  <c r="E108" i="4"/>
  <c r="E104" i="4"/>
  <c r="E100" i="4"/>
  <c r="E96" i="4"/>
  <c r="E92" i="4"/>
  <c r="E88" i="4"/>
  <c r="E84" i="4"/>
  <c r="E80" i="4"/>
  <c r="E76" i="4"/>
  <c r="E72" i="4"/>
  <c r="E68" i="4"/>
  <c r="E64" i="4"/>
  <c r="E60" i="4"/>
  <c r="E56" i="4"/>
  <c r="E52" i="4"/>
  <c r="E48" i="4"/>
  <c r="E44" i="4"/>
  <c r="E40" i="4"/>
  <c r="E36" i="4"/>
  <c r="E32" i="4"/>
  <c r="E28" i="4"/>
  <c r="E24" i="4"/>
  <c r="E20" i="4"/>
  <c r="E16" i="4"/>
  <c r="E12" i="4"/>
  <c r="E8" i="4"/>
  <c r="E146" i="4"/>
  <c r="E142" i="4"/>
  <c r="E138" i="4"/>
  <c r="E134" i="4"/>
  <c r="E130" i="4"/>
  <c r="E122" i="4"/>
  <c r="E118" i="4"/>
  <c r="E114" i="4"/>
  <c r="E110" i="4"/>
  <c r="E106" i="4"/>
  <c r="E102" i="4"/>
  <c r="E98" i="4"/>
  <c r="E94" i="4"/>
  <c r="E90" i="4"/>
  <c r="E86" i="4"/>
  <c r="E82" i="4"/>
  <c r="E78" i="4"/>
  <c r="E74" i="4"/>
  <c r="E70" i="4"/>
  <c r="E66" i="4"/>
  <c r="E62" i="4"/>
  <c r="E58" i="4"/>
  <c r="E54" i="4"/>
  <c r="E50" i="4"/>
  <c r="E46" i="4"/>
  <c r="E42" i="4"/>
  <c r="E38" i="4"/>
  <c r="E34" i="4"/>
  <c r="E30" i="4"/>
  <c r="E26" i="4"/>
  <c r="E22" i="4"/>
  <c r="E18" i="4"/>
  <c r="E14" i="4"/>
  <c r="E10" i="4"/>
  <c r="E6" i="4"/>
  <c r="E298" i="4"/>
  <c r="E294" i="4"/>
  <c r="E290" i="4"/>
  <c r="E286" i="4"/>
  <c r="E282" i="4"/>
  <c r="E278" i="4"/>
  <c r="E274" i="4"/>
  <c r="E270" i="4"/>
  <c r="E266" i="4"/>
  <c r="E262" i="4"/>
  <c r="E258" i="4"/>
  <c r="E254" i="4"/>
  <c r="E250" i="4"/>
  <c r="E246" i="4"/>
  <c r="E242" i="4"/>
  <c r="E238" i="4"/>
  <c r="E234" i="4"/>
  <c r="E230" i="4"/>
  <c r="E226" i="4"/>
  <c r="E222" i="4"/>
  <c r="E218" i="4"/>
  <c r="E214" i="4"/>
  <c r="E210" i="4"/>
  <c r="E206" i="4"/>
  <c r="E202" i="4"/>
  <c r="E198" i="4"/>
  <c r="E194" i="4"/>
  <c r="E190" i="4"/>
  <c r="E186" i="4"/>
  <c r="E182" i="4"/>
  <c r="E178" i="4"/>
  <c r="E174" i="4"/>
  <c r="E170" i="4"/>
  <c r="E166" i="4"/>
  <c r="E162" i="4"/>
  <c r="E158" i="4"/>
  <c r="E154" i="4"/>
  <c r="E150" i="4"/>
  <c r="E126" i="4"/>
  <c r="E297" i="4"/>
  <c r="E293" i="4"/>
  <c r="E289" i="4"/>
  <c r="E285" i="4"/>
  <c r="E281" i="4"/>
  <c r="E277" i="4"/>
  <c r="E273" i="4"/>
  <c r="E269" i="4"/>
  <c r="E265" i="4"/>
  <c r="E261" i="4"/>
  <c r="E257" i="4"/>
  <c r="E253" i="4"/>
  <c r="E249" i="4"/>
  <c r="E245" i="4"/>
  <c r="E241" i="4"/>
  <c r="E237" i="4"/>
  <c r="E233" i="4"/>
  <c r="E229" i="4"/>
  <c r="E225" i="4"/>
  <c r="E221" i="4"/>
  <c r="E217" i="4"/>
  <c r="E213" i="4"/>
  <c r="E209" i="4"/>
  <c r="E4" i="4"/>
  <c r="E295" i="4"/>
  <c r="E291" i="4"/>
  <c r="E287" i="4"/>
  <c r="E283" i="4"/>
  <c r="E279" i="4"/>
  <c r="E275" i="4"/>
  <c r="E271" i="4"/>
  <c r="E267" i="4"/>
  <c r="E263" i="4"/>
  <c r="E259" i="4"/>
  <c r="E255" i="4"/>
  <c r="E251" i="4"/>
  <c r="E247" i="4"/>
  <c r="E243" i="4"/>
  <c r="E239" i="4"/>
  <c r="E235" i="4"/>
  <c r="E231" i="4"/>
  <c r="E227" i="4"/>
  <c r="E223" i="4"/>
  <c r="E219" i="4"/>
  <c r="E215" i="4"/>
  <c r="E211" i="4"/>
  <c r="E207" i="4"/>
  <c r="E203" i="4"/>
  <c r="E199" i="4"/>
  <c r="E195" i="4"/>
  <c r="E191" i="4"/>
  <c r="E187" i="4"/>
  <c r="E183" i="4"/>
  <c r="E179" i="4"/>
  <c r="E175" i="4"/>
  <c r="E171" i="4"/>
  <c r="E167" i="4"/>
  <c r="E163" i="4"/>
  <c r="E159" i="4"/>
  <c r="E155" i="4"/>
  <c r="E151" i="4"/>
  <c r="E147" i="4"/>
  <c r="E143" i="4"/>
  <c r="E139" i="4"/>
  <c r="E135" i="4"/>
  <c r="E131" i="4"/>
  <c r="E127" i="4"/>
  <c r="E123" i="4"/>
  <c r="E119" i="4"/>
  <c r="E115" i="4"/>
  <c r="E111" i="4"/>
  <c r="E107" i="4"/>
  <c r="E103" i="4"/>
  <c r="E99" i="4"/>
  <c r="E95" i="4"/>
  <c r="E91" i="4"/>
  <c r="E87" i="4"/>
  <c r="E83" i="4"/>
  <c r="E79" i="4"/>
  <c r="E75" i="4"/>
  <c r="E71" i="4"/>
  <c r="E67" i="4"/>
  <c r="E63" i="4"/>
  <c r="E59" i="4"/>
  <c r="E55" i="4"/>
  <c r="E205" i="4"/>
  <c r="E201" i="4"/>
  <c r="E197" i="4"/>
  <c r="E193" i="4"/>
  <c r="E189" i="4"/>
  <c r="E185" i="4"/>
  <c r="E181" i="4"/>
  <c r="E177" i="4"/>
  <c r="E173" i="4"/>
  <c r="E169" i="4"/>
  <c r="E165" i="4"/>
  <c r="E161" i="4"/>
  <c r="E157" i="4"/>
  <c r="E153" i="4"/>
  <c r="E149" i="4"/>
  <c r="E145" i="4"/>
  <c r="E141" i="4"/>
  <c r="E137" i="4"/>
  <c r="E133" i="4"/>
  <c r="E129" i="4"/>
  <c r="E125" i="4"/>
  <c r="E121" i="4"/>
  <c r="E117" i="4"/>
  <c r="E113" i="4"/>
  <c r="E109" i="4"/>
  <c r="E105" i="4"/>
  <c r="E101" i="4"/>
  <c r="E97" i="4"/>
  <c r="E93" i="4"/>
  <c r="E89" i="4"/>
  <c r="E85" i="4"/>
  <c r="E81" i="4"/>
  <c r="E77" i="4"/>
  <c r="E73" i="4"/>
  <c r="E69" i="4"/>
  <c r="E65" i="4"/>
  <c r="E61" i="4"/>
  <c r="E57" i="4"/>
  <c r="E53" i="4"/>
  <c r="E49" i="4"/>
  <c r="E45" i="4"/>
  <c r="E41" i="4"/>
  <c r="E37" i="4"/>
  <c r="E33" i="4"/>
  <c r="E29" i="4"/>
  <c r="E25" i="4"/>
  <c r="E21" i="4"/>
  <c r="E17" i="4"/>
  <c r="E13" i="4"/>
  <c r="E9" i="4"/>
  <c r="E5" i="4"/>
  <c r="E51" i="4"/>
  <c r="E47" i="4"/>
  <c r="E43" i="4"/>
  <c r="E39" i="4"/>
  <c r="E35" i="4"/>
  <c r="E31" i="4"/>
  <c r="E27" i="4"/>
  <c r="E23" i="4"/>
  <c r="E19" i="4"/>
  <c r="E15" i="4"/>
  <c r="E11" i="4"/>
  <c r="E7" i="4"/>
  <c r="C4" i="11"/>
  <c r="B4" i="11"/>
  <c r="E7" i="11" l="1"/>
  <c r="G7" i="11" s="1"/>
  <c r="AI26" i="4"/>
  <c r="AJ26" i="4" s="1"/>
  <c r="D7" i="11"/>
  <c r="E5" i="11"/>
  <c r="G5" i="11" s="1"/>
  <c r="AS172" i="4"/>
  <c r="AT172" i="4" s="1"/>
  <c r="D8" i="11"/>
  <c r="N6" i="11"/>
  <c r="M6" i="11"/>
  <c r="E4" i="11"/>
  <c r="G4" i="11" s="1"/>
  <c r="S12" i="4"/>
  <c r="D5" i="11"/>
  <c r="E8" i="11"/>
  <c r="E15" i="11"/>
  <c r="I15" i="11" s="1"/>
  <c r="AI4" i="4"/>
  <c r="AJ4" i="4" s="1"/>
  <c r="AI21" i="4"/>
  <c r="AJ21" i="4" s="1"/>
  <c r="AI117" i="4"/>
  <c r="AJ117" i="4" s="1"/>
  <c r="AI205" i="4"/>
  <c r="AJ205" i="4" s="1"/>
  <c r="AI178" i="4"/>
  <c r="AJ178" i="4" s="1"/>
  <c r="AI190" i="4"/>
  <c r="AJ190" i="4" s="1"/>
  <c r="AI234" i="4"/>
  <c r="AJ234" i="4" s="1"/>
  <c r="AI143" i="4"/>
  <c r="AJ143" i="4" s="1"/>
  <c r="AI293" i="4"/>
  <c r="AJ293" i="4" s="1"/>
  <c r="AI44" i="4"/>
  <c r="AJ44" i="4" s="1"/>
  <c r="AI173" i="4"/>
  <c r="AJ173" i="4" s="1"/>
  <c r="AI262" i="4"/>
  <c r="AJ262" i="4" s="1"/>
  <c r="AI124" i="4"/>
  <c r="AJ124" i="4" s="1"/>
  <c r="AI172" i="4"/>
  <c r="AJ172" i="4" s="1"/>
  <c r="AI236" i="4"/>
  <c r="AJ236" i="4" s="1"/>
  <c r="AI85" i="4"/>
  <c r="AJ85" i="4" s="1"/>
  <c r="AI261" i="4"/>
  <c r="AJ261" i="4" s="1"/>
  <c r="AI294" i="4"/>
  <c r="AJ294" i="4" s="1"/>
  <c r="AI92" i="4"/>
  <c r="AJ92" i="4" s="1"/>
  <c r="AI268" i="4"/>
  <c r="AJ268" i="4" s="1"/>
  <c r="AI47" i="4"/>
  <c r="AJ47" i="4" s="1"/>
  <c r="AI69" i="4"/>
  <c r="AJ69" i="4" s="1"/>
  <c r="AI197" i="4"/>
  <c r="AJ197" i="4" s="1"/>
  <c r="AI98" i="4"/>
  <c r="AJ98" i="4" s="1"/>
  <c r="AI142" i="4"/>
  <c r="AJ142" i="4" s="1"/>
  <c r="AI52" i="4"/>
  <c r="AJ52" i="4" s="1"/>
  <c r="AI180" i="4"/>
  <c r="AJ180" i="4" s="1"/>
  <c r="AI55" i="4"/>
  <c r="AJ55" i="4" s="1"/>
  <c r="AI207" i="4"/>
  <c r="AJ207" i="4" s="1"/>
  <c r="AI276" i="4"/>
  <c r="AJ276" i="4" s="1"/>
  <c r="AI175" i="4"/>
  <c r="AJ175" i="4" s="1"/>
  <c r="AI103" i="4"/>
  <c r="AJ103" i="4" s="1"/>
  <c r="AI42" i="4"/>
  <c r="AJ42" i="4" s="1"/>
  <c r="AI37" i="4"/>
  <c r="AJ37" i="4" s="1"/>
  <c r="AI133" i="4"/>
  <c r="AJ133" i="4" s="1"/>
  <c r="AI245" i="4"/>
  <c r="AJ245" i="4" s="1"/>
  <c r="AI130" i="4"/>
  <c r="AJ130" i="4" s="1"/>
  <c r="AI62" i="4"/>
  <c r="AJ62" i="4" s="1"/>
  <c r="AI298" i="4"/>
  <c r="AJ298" i="4" s="1"/>
  <c r="AI108" i="4"/>
  <c r="AJ108" i="4" s="1"/>
  <c r="AI212" i="4"/>
  <c r="AJ212" i="4" s="1"/>
  <c r="AI23" i="4"/>
  <c r="AJ23" i="4" s="1"/>
  <c r="AI111" i="4"/>
  <c r="AJ111" i="4" s="1"/>
  <c r="AI239" i="4"/>
  <c r="AJ239" i="4" s="1"/>
  <c r="AI5" i="4"/>
  <c r="AJ5" i="4" s="1"/>
  <c r="AI77" i="4"/>
  <c r="AJ77" i="4" s="1"/>
  <c r="AI149" i="4"/>
  <c r="AJ149" i="4" s="1"/>
  <c r="AI237" i="4"/>
  <c r="AJ237" i="4" s="1"/>
  <c r="AI50" i="4"/>
  <c r="AJ50" i="4" s="1"/>
  <c r="AI194" i="4"/>
  <c r="AJ194" i="4" s="1"/>
  <c r="AI126" i="4"/>
  <c r="AJ126" i="4" s="1"/>
  <c r="AI266" i="4"/>
  <c r="AJ266" i="4" s="1"/>
  <c r="AI60" i="4"/>
  <c r="AJ60" i="4" s="1"/>
  <c r="AI148" i="4"/>
  <c r="AJ148" i="4" s="1"/>
  <c r="AI220" i="4"/>
  <c r="AJ220" i="4" s="1"/>
  <c r="AI7" i="4"/>
  <c r="AJ7" i="4" s="1"/>
  <c r="AI87" i="4"/>
  <c r="AJ87" i="4" s="1"/>
  <c r="AI151" i="4"/>
  <c r="AJ151" i="4" s="1"/>
  <c r="AI271" i="4"/>
  <c r="AJ271" i="4" s="1"/>
  <c r="AI45" i="4"/>
  <c r="AJ45" i="4" s="1"/>
  <c r="AI109" i="4"/>
  <c r="AJ109" i="4" s="1"/>
  <c r="AI165" i="4"/>
  <c r="AJ165" i="4" s="1"/>
  <c r="AI213" i="4"/>
  <c r="AJ213" i="4" s="1"/>
  <c r="AI277" i="4"/>
  <c r="AJ277" i="4" s="1"/>
  <c r="AI114" i="4"/>
  <c r="AJ114" i="4" s="1"/>
  <c r="AI230" i="4"/>
  <c r="AJ230" i="4" s="1"/>
  <c r="AI110" i="4"/>
  <c r="AJ110" i="4" s="1"/>
  <c r="AI202" i="4"/>
  <c r="AJ202" i="4" s="1"/>
  <c r="AI12" i="4"/>
  <c r="AJ12" i="4" s="1"/>
  <c r="AI84" i="4"/>
  <c r="AJ84" i="4" s="1"/>
  <c r="AI140" i="4"/>
  <c r="AJ140" i="4" s="1"/>
  <c r="AI188" i="4"/>
  <c r="AJ188" i="4" s="1"/>
  <c r="AI252" i="4"/>
  <c r="AJ252" i="4" s="1"/>
  <c r="AI15" i="4"/>
  <c r="AJ15" i="4" s="1"/>
  <c r="AI71" i="4"/>
  <c r="AJ71" i="4" s="1"/>
  <c r="AI135" i="4"/>
  <c r="AJ135" i="4" s="1"/>
  <c r="AI183" i="4"/>
  <c r="AJ183" i="4" s="1"/>
  <c r="AI287" i="4"/>
  <c r="AJ287" i="4" s="1"/>
  <c r="AI13" i="4"/>
  <c r="AJ13" i="4" s="1"/>
  <c r="AI53" i="4"/>
  <c r="AJ53" i="4" s="1"/>
  <c r="AI101" i="4"/>
  <c r="AJ101" i="4" s="1"/>
  <c r="AI141" i="4"/>
  <c r="AJ141" i="4" s="1"/>
  <c r="AI181" i="4"/>
  <c r="AJ181" i="4" s="1"/>
  <c r="AI229" i="4"/>
  <c r="AJ229" i="4" s="1"/>
  <c r="AI269" i="4"/>
  <c r="AJ269" i="4" s="1"/>
  <c r="AI66" i="4"/>
  <c r="AJ66" i="4" s="1"/>
  <c r="AI162" i="4"/>
  <c r="AJ162" i="4" s="1"/>
  <c r="AI246" i="4"/>
  <c r="AJ246" i="4" s="1"/>
  <c r="AI78" i="4"/>
  <c r="AJ78" i="4" s="1"/>
  <c r="AI174" i="4"/>
  <c r="AJ174" i="4" s="1"/>
  <c r="AI250" i="4"/>
  <c r="AJ250" i="4" s="1"/>
  <c r="AI24" i="4"/>
  <c r="AJ24" i="4" s="1"/>
  <c r="AI76" i="4"/>
  <c r="AJ76" i="4" s="1"/>
  <c r="AI116" i="4"/>
  <c r="AJ116" i="4" s="1"/>
  <c r="AI156" i="4"/>
  <c r="AJ156" i="4" s="1"/>
  <c r="AI204" i="4"/>
  <c r="AJ204" i="4" s="1"/>
  <c r="AI244" i="4"/>
  <c r="AJ244" i="4" s="1"/>
  <c r="AI284" i="4"/>
  <c r="AJ284" i="4" s="1"/>
  <c r="AI39" i="4"/>
  <c r="AJ39" i="4" s="1"/>
  <c r="AI79" i="4"/>
  <c r="AJ79" i="4" s="1"/>
  <c r="AI119" i="4"/>
  <c r="AJ119" i="4" s="1"/>
  <c r="AI167" i="4"/>
  <c r="AJ167" i="4" s="1"/>
  <c r="AI223" i="4"/>
  <c r="AJ223" i="4" s="1"/>
  <c r="AI10" i="4"/>
  <c r="AJ10" i="4" s="1"/>
  <c r="AM14" i="4"/>
  <c r="AM16" i="4" s="1"/>
  <c r="AI29" i="4"/>
  <c r="AJ29" i="4" s="1"/>
  <c r="AI61" i="4"/>
  <c r="AJ61" i="4" s="1"/>
  <c r="AI93" i="4"/>
  <c r="AJ93" i="4" s="1"/>
  <c r="AI125" i="4"/>
  <c r="AJ125" i="4" s="1"/>
  <c r="AI157" i="4"/>
  <c r="AJ157" i="4" s="1"/>
  <c r="AI189" i="4"/>
  <c r="AJ189" i="4" s="1"/>
  <c r="AI221" i="4"/>
  <c r="AJ221" i="4" s="1"/>
  <c r="AI253" i="4"/>
  <c r="AJ253" i="4" s="1"/>
  <c r="AI285" i="4"/>
  <c r="AJ285" i="4" s="1"/>
  <c r="AI82" i="4"/>
  <c r="AJ82" i="4" s="1"/>
  <c r="AI146" i="4"/>
  <c r="AJ146" i="4" s="1"/>
  <c r="AI214" i="4"/>
  <c r="AJ214" i="4" s="1"/>
  <c r="AI278" i="4"/>
  <c r="AJ278" i="4" s="1"/>
  <c r="AI94" i="4"/>
  <c r="AJ94" i="4" s="1"/>
  <c r="AI158" i="4"/>
  <c r="AJ158" i="4" s="1"/>
  <c r="AI218" i="4"/>
  <c r="AJ218" i="4" s="1"/>
  <c r="AI282" i="4"/>
  <c r="AJ282" i="4" s="1"/>
  <c r="AI32" i="4"/>
  <c r="AJ32" i="4" s="1"/>
  <c r="AI68" i="4"/>
  <c r="AJ68" i="4" s="1"/>
  <c r="AI100" i="4"/>
  <c r="AJ100" i="4" s="1"/>
  <c r="AI132" i="4"/>
  <c r="AJ132" i="4" s="1"/>
  <c r="AI164" i="4"/>
  <c r="AJ164" i="4" s="1"/>
  <c r="AI196" i="4"/>
  <c r="AJ196" i="4" s="1"/>
  <c r="AI228" i="4"/>
  <c r="AJ228" i="4" s="1"/>
  <c r="AI260" i="4"/>
  <c r="AJ260" i="4" s="1"/>
  <c r="AI292" i="4"/>
  <c r="AJ292" i="4" s="1"/>
  <c r="AI31" i="4"/>
  <c r="AJ31" i="4" s="1"/>
  <c r="AI63" i="4"/>
  <c r="AJ63" i="4" s="1"/>
  <c r="AI95" i="4"/>
  <c r="AJ95" i="4" s="1"/>
  <c r="AI127" i="4"/>
  <c r="AJ127" i="4" s="1"/>
  <c r="AI159" i="4"/>
  <c r="AJ159" i="4" s="1"/>
  <c r="AI191" i="4"/>
  <c r="AJ191" i="4" s="1"/>
  <c r="AI255" i="4"/>
  <c r="AJ255" i="4" s="1"/>
  <c r="AM12" i="4"/>
  <c r="AI46" i="4"/>
  <c r="AJ46" i="4" s="1"/>
  <c r="AI30" i="4"/>
  <c r="AJ30" i="4" s="1"/>
  <c r="AI14" i="4"/>
  <c r="AJ14" i="4" s="1"/>
  <c r="AI291" i="4"/>
  <c r="AJ291" i="4" s="1"/>
  <c r="AI275" i="4"/>
  <c r="AJ275" i="4" s="1"/>
  <c r="AI259" i="4"/>
  <c r="AJ259" i="4" s="1"/>
  <c r="AI243" i="4"/>
  <c r="AJ243" i="4" s="1"/>
  <c r="AI227" i="4"/>
  <c r="AJ227" i="4" s="1"/>
  <c r="AI211" i="4"/>
  <c r="AJ211" i="4" s="1"/>
  <c r="AI195" i="4"/>
  <c r="AJ195" i="4" s="1"/>
  <c r="AI179" i="4"/>
  <c r="AJ179" i="4" s="1"/>
  <c r="AI163" i="4"/>
  <c r="AJ163" i="4" s="1"/>
  <c r="AI147" i="4"/>
  <c r="AJ147" i="4" s="1"/>
  <c r="AI131" i="4"/>
  <c r="AJ131" i="4" s="1"/>
  <c r="AI115" i="4"/>
  <c r="AJ115" i="4" s="1"/>
  <c r="AI99" i="4"/>
  <c r="AJ99" i="4" s="1"/>
  <c r="AI83" i="4"/>
  <c r="AJ83" i="4" s="1"/>
  <c r="AI67" i="4"/>
  <c r="AJ67" i="4" s="1"/>
  <c r="AI51" i="4"/>
  <c r="AJ51" i="4" s="1"/>
  <c r="AI35" i="4"/>
  <c r="AJ35" i="4" s="1"/>
  <c r="AI19" i="4"/>
  <c r="AJ19" i="4" s="1"/>
  <c r="AI296" i="4"/>
  <c r="AJ296" i="4" s="1"/>
  <c r="AI280" i="4"/>
  <c r="AJ280" i="4" s="1"/>
  <c r="AI264" i="4"/>
  <c r="AJ264" i="4" s="1"/>
  <c r="AI248" i="4"/>
  <c r="AJ248" i="4" s="1"/>
  <c r="AI232" i="4"/>
  <c r="AJ232" i="4" s="1"/>
  <c r="AI216" i="4"/>
  <c r="AJ216" i="4" s="1"/>
  <c r="AI200" i="4"/>
  <c r="AJ200" i="4" s="1"/>
  <c r="AI184" i="4"/>
  <c r="AJ184" i="4" s="1"/>
  <c r="AI168" i="4"/>
  <c r="AJ168" i="4" s="1"/>
  <c r="AI152" i="4"/>
  <c r="AJ152" i="4" s="1"/>
  <c r="AI136" i="4"/>
  <c r="AJ136" i="4" s="1"/>
  <c r="AI120" i="4"/>
  <c r="AJ120" i="4" s="1"/>
  <c r="AI104" i="4"/>
  <c r="AJ104" i="4" s="1"/>
  <c r="AI88" i="4"/>
  <c r="AJ88" i="4" s="1"/>
  <c r="AI72" i="4"/>
  <c r="AJ72" i="4" s="1"/>
  <c r="AI56" i="4"/>
  <c r="AJ56" i="4" s="1"/>
  <c r="AI40" i="4"/>
  <c r="AJ40" i="4" s="1"/>
  <c r="AI16" i="4"/>
  <c r="AJ16" i="4" s="1"/>
  <c r="AI290" i="4"/>
  <c r="AJ290" i="4" s="1"/>
  <c r="AI258" i="4"/>
  <c r="AJ258" i="4" s="1"/>
  <c r="AI226" i="4"/>
  <c r="AJ226" i="4" s="1"/>
  <c r="AI198" i="4"/>
  <c r="AJ198" i="4" s="1"/>
  <c r="AI166" i="4"/>
  <c r="AJ166" i="4" s="1"/>
  <c r="AI134" i="4"/>
  <c r="AJ134" i="4" s="1"/>
  <c r="AI102" i="4"/>
  <c r="AJ102" i="4" s="1"/>
  <c r="AI70" i="4"/>
  <c r="AJ70" i="4" s="1"/>
  <c r="AI286" i="4"/>
  <c r="AJ286" i="4" s="1"/>
  <c r="AI254" i="4"/>
  <c r="AJ254" i="4" s="1"/>
  <c r="AI222" i="4"/>
  <c r="AJ222" i="4" s="1"/>
  <c r="AI186" i="4"/>
  <c r="AJ186" i="4" s="1"/>
  <c r="AI154" i="4"/>
  <c r="AJ154" i="4" s="1"/>
  <c r="AI122" i="4"/>
  <c r="AJ122" i="4" s="1"/>
  <c r="AI90" i="4"/>
  <c r="AJ90" i="4" s="1"/>
  <c r="AI58" i="4"/>
  <c r="AJ58" i="4" s="1"/>
  <c r="AI289" i="4"/>
  <c r="AJ289" i="4" s="1"/>
  <c r="AI273" i="4"/>
  <c r="AJ273" i="4" s="1"/>
  <c r="AI257" i="4"/>
  <c r="AJ257" i="4" s="1"/>
  <c r="AI241" i="4"/>
  <c r="AJ241" i="4" s="1"/>
  <c r="AI225" i="4"/>
  <c r="AJ225" i="4" s="1"/>
  <c r="AI209" i="4"/>
  <c r="AJ209" i="4" s="1"/>
  <c r="AI193" i="4"/>
  <c r="AJ193" i="4" s="1"/>
  <c r="AI177" i="4"/>
  <c r="AJ177" i="4" s="1"/>
  <c r="AI161" i="4"/>
  <c r="AJ161" i="4" s="1"/>
  <c r="AI145" i="4"/>
  <c r="AJ145" i="4" s="1"/>
  <c r="AI129" i="4"/>
  <c r="AJ129" i="4" s="1"/>
  <c r="AI113" i="4"/>
  <c r="AJ113" i="4" s="1"/>
  <c r="AI97" i="4"/>
  <c r="AJ97" i="4" s="1"/>
  <c r="AI81" i="4"/>
  <c r="AJ81" i="4" s="1"/>
  <c r="AI65" i="4"/>
  <c r="AJ65" i="4" s="1"/>
  <c r="AI49" i="4"/>
  <c r="AJ49" i="4" s="1"/>
  <c r="AI33" i="4"/>
  <c r="AJ33" i="4" s="1"/>
  <c r="AI17" i="4"/>
  <c r="AJ17" i="4" s="1"/>
  <c r="AM11" i="4"/>
  <c r="AI36" i="4"/>
  <c r="AJ36" i="4" s="1"/>
  <c r="AI38" i="4"/>
  <c r="AJ38" i="4" s="1"/>
  <c r="AI22" i="4"/>
  <c r="AJ22" i="4" s="1"/>
  <c r="AI6" i="4"/>
  <c r="AJ6" i="4" s="1"/>
  <c r="AI283" i="4"/>
  <c r="AJ283" i="4" s="1"/>
  <c r="AI267" i="4"/>
  <c r="AJ267" i="4" s="1"/>
  <c r="AI251" i="4"/>
  <c r="AJ251" i="4" s="1"/>
  <c r="AI235" i="4"/>
  <c r="AJ235" i="4" s="1"/>
  <c r="AI219" i="4"/>
  <c r="AJ219" i="4" s="1"/>
  <c r="AI203" i="4"/>
  <c r="AJ203" i="4" s="1"/>
  <c r="AI187" i="4"/>
  <c r="AJ187" i="4" s="1"/>
  <c r="AI171" i="4"/>
  <c r="AJ171" i="4" s="1"/>
  <c r="AI155" i="4"/>
  <c r="AJ155" i="4" s="1"/>
  <c r="AI139" i="4"/>
  <c r="AJ139" i="4" s="1"/>
  <c r="AI123" i="4"/>
  <c r="AJ123" i="4" s="1"/>
  <c r="AI107" i="4"/>
  <c r="AJ107" i="4" s="1"/>
  <c r="AI91" i="4"/>
  <c r="AJ91" i="4" s="1"/>
  <c r="AI75" i="4"/>
  <c r="AJ75" i="4" s="1"/>
  <c r="AI59" i="4"/>
  <c r="AJ59" i="4" s="1"/>
  <c r="AI43" i="4"/>
  <c r="AJ43" i="4" s="1"/>
  <c r="AI27" i="4"/>
  <c r="AJ27" i="4" s="1"/>
  <c r="AI11" i="4"/>
  <c r="AJ11" i="4" s="1"/>
  <c r="AI288" i="4"/>
  <c r="AJ288" i="4" s="1"/>
  <c r="AI272" i="4"/>
  <c r="AJ272" i="4" s="1"/>
  <c r="AI256" i="4"/>
  <c r="AJ256" i="4" s="1"/>
  <c r="AI240" i="4"/>
  <c r="AJ240" i="4" s="1"/>
  <c r="AI224" i="4"/>
  <c r="AJ224" i="4" s="1"/>
  <c r="AI208" i="4"/>
  <c r="AJ208" i="4" s="1"/>
  <c r="AI192" i="4"/>
  <c r="AJ192" i="4" s="1"/>
  <c r="AI176" i="4"/>
  <c r="AJ176" i="4" s="1"/>
  <c r="AI160" i="4"/>
  <c r="AJ160" i="4" s="1"/>
  <c r="AI144" i="4"/>
  <c r="AJ144" i="4" s="1"/>
  <c r="AI128" i="4"/>
  <c r="AJ128" i="4" s="1"/>
  <c r="AI112" i="4"/>
  <c r="AJ112" i="4" s="1"/>
  <c r="AI96" i="4"/>
  <c r="AJ96" i="4" s="1"/>
  <c r="AI80" i="4"/>
  <c r="AJ80" i="4" s="1"/>
  <c r="AI64" i="4"/>
  <c r="AJ64" i="4" s="1"/>
  <c r="AI48" i="4"/>
  <c r="AJ48" i="4" s="1"/>
  <c r="AI28" i="4"/>
  <c r="AJ28" i="4" s="1"/>
  <c r="AI8" i="4"/>
  <c r="AJ8" i="4" s="1"/>
  <c r="AI274" i="4"/>
  <c r="AJ274" i="4" s="1"/>
  <c r="AI242" i="4"/>
  <c r="AJ242" i="4" s="1"/>
  <c r="AI210" i="4"/>
  <c r="AJ210" i="4" s="1"/>
  <c r="AI182" i="4"/>
  <c r="AJ182" i="4" s="1"/>
  <c r="AI150" i="4"/>
  <c r="AJ150" i="4" s="1"/>
  <c r="AI118" i="4"/>
  <c r="AJ118" i="4" s="1"/>
  <c r="AI86" i="4"/>
  <c r="AJ86" i="4" s="1"/>
  <c r="AI54" i="4"/>
  <c r="AJ54" i="4" s="1"/>
  <c r="AI270" i="4"/>
  <c r="AJ270" i="4" s="1"/>
  <c r="AI238" i="4"/>
  <c r="AJ238" i="4" s="1"/>
  <c r="AI206" i="4"/>
  <c r="AJ206" i="4" s="1"/>
  <c r="AI170" i="4"/>
  <c r="AJ170" i="4" s="1"/>
  <c r="AI138" i="4"/>
  <c r="AJ138" i="4" s="1"/>
  <c r="AI106" i="4"/>
  <c r="AJ106" i="4" s="1"/>
  <c r="AI74" i="4"/>
  <c r="AJ74" i="4" s="1"/>
  <c r="AI297" i="4"/>
  <c r="AJ297" i="4" s="1"/>
  <c r="AI281" i="4"/>
  <c r="AJ281" i="4" s="1"/>
  <c r="AI265" i="4"/>
  <c r="AJ265" i="4" s="1"/>
  <c r="AI249" i="4"/>
  <c r="AJ249" i="4" s="1"/>
  <c r="AI233" i="4"/>
  <c r="AJ233" i="4" s="1"/>
  <c r="AI217" i="4"/>
  <c r="AJ217" i="4" s="1"/>
  <c r="AI201" i="4"/>
  <c r="AJ201" i="4" s="1"/>
  <c r="AI185" i="4"/>
  <c r="AJ185" i="4" s="1"/>
  <c r="AI169" i="4"/>
  <c r="AJ169" i="4" s="1"/>
  <c r="AI153" i="4"/>
  <c r="AJ153" i="4" s="1"/>
  <c r="AI137" i="4"/>
  <c r="AJ137" i="4" s="1"/>
  <c r="AI121" i="4"/>
  <c r="AJ121" i="4" s="1"/>
  <c r="AI105" i="4"/>
  <c r="AJ105" i="4" s="1"/>
  <c r="AI89" i="4"/>
  <c r="AJ89" i="4" s="1"/>
  <c r="AI73" i="4"/>
  <c r="AJ73" i="4" s="1"/>
  <c r="AI57" i="4"/>
  <c r="AJ57" i="4" s="1"/>
  <c r="AI41" i="4"/>
  <c r="AJ41" i="4" s="1"/>
  <c r="AI25" i="4"/>
  <c r="AJ25" i="4" s="1"/>
  <c r="AI9" i="4"/>
  <c r="AJ9" i="4" s="1"/>
  <c r="AM10" i="4"/>
  <c r="AI20" i="4"/>
  <c r="AJ20" i="4" s="1"/>
  <c r="AI34" i="4"/>
  <c r="AJ34" i="4" s="1"/>
  <c r="AI18" i="4"/>
  <c r="AJ18" i="4" s="1"/>
  <c r="AI295" i="4"/>
  <c r="AJ295" i="4" s="1"/>
  <c r="AI279" i="4"/>
  <c r="AJ279" i="4" s="1"/>
  <c r="AI263" i="4"/>
  <c r="AJ263" i="4" s="1"/>
  <c r="AI247" i="4"/>
  <c r="AJ247" i="4" s="1"/>
  <c r="AI231" i="4"/>
  <c r="AJ231" i="4" s="1"/>
  <c r="AI215" i="4"/>
  <c r="AJ215" i="4" s="1"/>
  <c r="AI199" i="4"/>
  <c r="AJ199" i="4" s="1"/>
  <c r="AS6" i="4"/>
  <c r="AT6" i="4" s="1"/>
  <c r="AS110" i="4"/>
  <c r="AT110" i="4" s="1"/>
  <c r="AS126" i="4"/>
  <c r="AT126" i="4" s="1"/>
  <c r="AS254" i="4"/>
  <c r="AT254" i="4" s="1"/>
  <c r="AS26" i="4"/>
  <c r="AT26" i="4" s="1"/>
  <c r="AS135" i="4"/>
  <c r="AT135" i="4" s="1"/>
  <c r="AS99" i="4"/>
  <c r="AT99" i="4" s="1"/>
  <c r="AS187" i="4"/>
  <c r="AT187" i="4" s="1"/>
  <c r="AS88" i="4"/>
  <c r="AT88" i="4" s="1"/>
  <c r="AS270" i="4"/>
  <c r="AT270" i="4" s="1"/>
  <c r="AS65" i="4"/>
  <c r="AT65" i="4" s="1"/>
  <c r="AS40" i="4"/>
  <c r="AT40" i="4" s="1"/>
  <c r="AS206" i="4"/>
  <c r="AT206" i="4" s="1"/>
  <c r="AS263" i="4"/>
  <c r="AT263" i="4" s="1"/>
  <c r="AS129" i="4"/>
  <c r="AT129" i="4" s="1"/>
  <c r="AS56" i="4"/>
  <c r="AT56" i="4" s="1"/>
  <c r="AS174" i="4"/>
  <c r="AT174" i="4" s="1"/>
  <c r="AS71" i="4"/>
  <c r="AT71" i="4" s="1"/>
  <c r="AS131" i="4"/>
  <c r="AT131" i="4" s="1"/>
  <c r="AS193" i="4"/>
  <c r="AT193" i="4" s="1"/>
  <c r="AS42" i="4"/>
  <c r="AT42" i="4" s="1"/>
  <c r="AS78" i="4"/>
  <c r="AT78" i="4" s="1"/>
  <c r="AS190" i="4"/>
  <c r="AT190" i="4" s="1"/>
  <c r="AS11" i="4"/>
  <c r="AT11" i="4" s="1"/>
  <c r="AS67" i="4"/>
  <c r="AT67" i="4" s="1"/>
  <c r="AS247" i="4"/>
  <c r="AT247" i="4" s="1"/>
  <c r="AS225" i="4"/>
  <c r="AT225" i="4" s="1"/>
  <c r="AS24" i="4"/>
  <c r="AT24" i="4" s="1"/>
  <c r="AS62" i="4"/>
  <c r="AT62" i="4" s="1"/>
  <c r="AS142" i="4"/>
  <c r="AT142" i="4" s="1"/>
  <c r="AS238" i="4"/>
  <c r="AT238" i="4" s="1"/>
  <c r="AS39" i="4"/>
  <c r="AT39" i="4" s="1"/>
  <c r="AS295" i="4"/>
  <c r="AT295" i="4" s="1"/>
  <c r="AS275" i="4"/>
  <c r="AT275" i="4" s="1"/>
  <c r="AS97" i="4"/>
  <c r="AT97" i="4" s="1"/>
  <c r="AS257" i="4"/>
  <c r="AT257" i="4" s="1"/>
  <c r="AS58" i="4"/>
  <c r="AT58" i="4" s="1"/>
  <c r="AS72" i="4"/>
  <c r="AT72" i="4" s="1"/>
  <c r="AS94" i="4"/>
  <c r="AT94" i="4" s="1"/>
  <c r="AS158" i="4"/>
  <c r="AT158" i="4" s="1"/>
  <c r="AS222" i="4"/>
  <c r="AT222" i="4" s="1"/>
  <c r="AS286" i="4"/>
  <c r="AT286" i="4" s="1"/>
  <c r="AS103" i="4"/>
  <c r="AT103" i="4" s="1"/>
  <c r="AS35" i="4"/>
  <c r="AT35" i="4" s="1"/>
  <c r="AS163" i="4"/>
  <c r="AT163" i="4" s="1"/>
  <c r="AS33" i="4"/>
  <c r="AT33" i="4" s="1"/>
  <c r="AS161" i="4"/>
  <c r="AT161" i="4" s="1"/>
  <c r="AS167" i="4"/>
  <c r="AT167" i="4" s="1"/>
  <c r="AS215" i="4"/>
  <c r="AT215" i="4" s="1"/>
  <c r="AS17" i="4"/>
  <c r="AT17" i="4" s="1"/>
  <c r="AS49" i="4"/>
  <c r="AT49" i="4" s="1"/>
  <c r="AS81" i="4"/>
  <c r="AT81" i="4" s="1"/>
  <c r="AS113" i="4"/>
  <c r="AT113" i="4" s="1"/>
  <c r="AS145" i="4"/>
  <c r="AT145" i="4" s="1"/>
  <c r="AS177" i="4"/>
  <c r="AT177" i="4" s="1"/>
  <c r="AS209" i="4"/>
  <c r="AT209" i="4" s="1"/>
  <c r="AS241" i="4"/>
  <c r="AT241" i="4" s="1"/>
  <c r="AS273" i="4"/>
  <c r="AT273" i="4" s="1"/>
  <c r="AS235" i="4"/>
  <c r="AT235" i="4" s="1"/>
  <c r="AS176" i="4"/>
  <c r="AT176" i="4" s="1"/>
  <c r="AS124" i="4"/>
  <c r="AT124" i="4" s="1"/>
  <c r="AS18" i="4"/>
  <c r="AT18" i="4" s="1"/>
  <c r="AS50" i="4"/>
  <c r="AT50" i="4" s="1"/>
  <c r="AS32" i="4"/>
  <c r="AT32" i="4" s="1"/>
  <c r="AS64" i="4"/>
  <c r="AT64" i="4" s="1"/>
  <c r="AS96" i="4"/>
  <c r="AT96" i="4" s="1"/>
  <c r="AS86" i="4"/>
  <c r="AT86" i="4" s="1"/>
  <c r="AS118" i="4"/>
  <c r="AT118" i="4" s="1"/>
  <c r="AS150" i="4"/>
  <c r="AT150" i="4" s="1"/>
  <c r="AS182" i="4"/>
  <c r="AT182" i="4" s="1"/>
  <c r="AS214" i="4"/>
  <c r="AT214" i="4" s="1"/>
  <c r="AS246" i="4"/>
  <c r="AT246" i="4" s="1"/>
  <c r="AS278" i="4"/>
  <c r="AT278" i="4" s="1"/>
  <c r="AS23" i="4"/>
  <c r="AT23" i="4" s="1"/>
  <c r="AS87" i="4"/>
  <c r="AT87" i="4" s="1"/>
  <c r="AS151" i="4"/>
  <c r="AT151" i="4" s="1"/>
  <c r="AS19" i="4"/>
  <c r="AT19" i="4" s="1"/>
  <c r="AS83" i="4"/>
  <c r="AT83" i="4" s="1"/>
  <c r="AS147" i="4"/>
  <c r="AT147" i="4" s="1"/>
  <c r="AS291" i="4"/>
  <c r="AT291" i="4" s="1"/>
  <c r="AS231" i="4"/>
  <c r="AT231" i="4" s="1"/>
  <c r="AS25" i="4"/>
  <c r="AT25" i="4" s="1"/>
  <c r="AS57" i="4"/>
  <c r="AT57" i="4" s="1"/>
  <c r="AS89" i="4"/>
  <c r="AT89" i="4" s="1"/>
  <c r="AS121" i="4"/>
  <c r="AT121" i="4" s="1"/>
  <c r="AS153" i="4"/>
  <c r="AT153" i="4" s="1"/>
  <c r="AS185" i="4"/>
  <c r="AT185" i="4" s="1"/>
  <c r="AS217" i="4"/>
  <c r="AT217" i="4" s="1"/>
  <c r="AS249" i="4"/>
  <c r="AT249" i="4" s="1"/>
  <c r="AS281" i="4"/>
  <c r="AT281" i="4" s="1"/>
  <c r="AS4" i="4"/>
  <c r="AT4" i="4" s="1"/>
  <c r="AS216" i="4"/>
  <c r="AT216" i="4" s="1"/>
  <c r="AW12" i="4"/>
  <c r="AS297" i="4"/>
  <c r="AT297" i="4" s="1"/>
  <c r="AS268" i="4"/>
  <c r="AT268" i="4" s="1"/>
  <c r="AS220" i="4"/>
  <c r="AT220" i="4" s="1"/>
  <c r="AS180" i="4"/>
  <c r="AT180" i="4" s="1"/>
  <c r="AS140" i="4"/>
  <c r="AT140" i="4" s="1"/>
  <c r="AS10" i="4"/>
  <c r="AT10" i="4" s="1"/>
  <c r="AS272" i="4"/>
  <c r="AT272" i="4" s="1"/>
  <c r="AS232" i="4"/>
  <c r="AT232" i="4" s="1"/>
  <c r="AS184" i="4"/>
  <c r="AT184" i="4" s="1"/>
  <c r="AS144" i="4"/>
  <c r="AT144" i="4" s="1"/>
  <c r="AS104" i="4"/>
  <c r="AT104" i="4" s="1"/>
  <c r="AW11" i="4"/>
  <c r="AS239" i="4"/>
  <c r="AT239" i="4" s="1"/>
  <c r="AS207" i="4"/>
  <c r="AT207" i="4" s="1"/>
  <c r="AS175" i="4"/>
  <c r="AT175" i="4" s="1"/>
  <c r="AS277" i="4"/>
  <c r="AT277" i="4" s="1"/>
  <c r="AS261" i="4"/>
  <c r="AT261" i="4" s="1"/>
  <c r="AS245" i="4"/>
  <c r="AT245" i="4" s="1"/>
  <c r="AS229" i="4"/>
  <c r="AT229" i="4" s="1"/>
  <c r="AS213" i="4"/>
  <c r="AT213" i="4" s="1"/>
  <c r="AS197" i="4"/>
  <c r="AT197" i="4" s="1"/>
  <c r="AS181" i="4"/>
  <c r="AT181" i="4" s="1"/>
  <c r="AS165" i="4"/>
  <c r="AT165" i="4" s="1"/>
  <c r="AS149" i="4"/>
  <c r="AT149" i="4" s="1"/>
  <c r="AS133" i="4"/>
  <c r="AT133" i="4" s="1"/>
  <c r="AS117" i="4"/>
  <c r="AT117" i="4" s="1"/>
  <c r="AS101" i="4"/>
  <c r="AT101" i="4" s="1"/>
  <c r="AS85" i="4"/>
  <c r="AT85" i="4" s="1"/>
  <c r="AS69" i="4"/>
  <c r="AT69" i="4" s="1"/>
  <c r="AS53" i="4"/>
  <c r="AT53" i="4" s="1"/>
  <c r="AS37" i="4"/>
  <c r="AT37" i="4" s="1"/>
  <c r="AS21" i="4"/>
  <c r="AT21" i="4" s="1"/>
  <c r="AS5" i="4"/>
  <c r="AT5" i="4" s="1"/>
  <c r="AS227" i="4"/>
  <c r="AT227" i="4" s="1"/>
  <c r="AS195" i="4"/>
  <c r="AT195" i="4" s="1"/>
  <c r="AS283" i="4"/>
  <c r="AT283" i="4" s="1"/>
  <c r="AS171" i="4"/>
  <c r="AT171" i="4" s="1"/>
  <c r="AS139" i="4"/>
  <c r="AT139" i="4" s="1"/>
  <c r="AS107" i="4"/>
  <c r="AT107" i="4" s="1"/>
  <c r="AS75" i="4"/>
  <c r="AT75" i="4" s="1"/>
  <c r="AS43" i="4"/>
  <c r="AT43" i="4" s="1"/>
  <c r="AS7" i="4"/>
  <c r="AT7" i="4" s="1"/>
  <c r="AS271" i="4"/>
  <c r="AT271" i="4" s="1"/>
  <c r="AS143" i="4"/>
  <c r="AT143" i="4" s="1"/>
  <c r="AS111" i="4"/>
  <c r="AT111" i="4" s="1"/>
  <c r="AS79" i="4"/>
  <c r="AT79" i="4" s="1"/>
  <c r="AS47" i="4"/>
  <c r="AT47" i="4" s="1"/>
  <c r="AS15" i="4"/>
  <c r="AT15" i="4" s="1"/>
  <c r="AS290" i="4"/>
  <c r="AT290" i="4" s="1"/>
  <c r="AS274" i="4"/>
  <c r="AT274" i="4" s="1"/>
  <c r="AS258" i="4"/>
  <c r="AT258" i="4" s="1"/>
  <c r="AS242" i="4"/>
  <c r="AT242" i="4" s="1"/>
  <c r="AS226" i="4"/>
  <c r="AT226" i="4" s="1"/>
  <c r="AS210" i="4"/>
  <c r="AT210" i="4" s="1"/>
  <c r="AS194" i="4"/>
  <c r="AT194" i="4" s="1"/>
  <c r="AS178" i="4"/>
  <c r="AT178" i="4" s="1"/>
  <c r="AS162" i="4"/>
  <c r="AT162" i="4" s="1"/>
  <c r="AS146" i="4"/>
  <c r="AT146" i="4" s="1"/>
  <c r="AS130" i="4"/>
  <c r="AT130" i="4" s="1"/>
  <c r="AS114" i="4"/>
  <c r="AT114" i="4" s="1"/>
  <c r="AS98" i="4"/>
  <c r="AT98" i="4" s="1"/>
  <c r="AS82" i="4"/>
  <c r="AT82" i="4" s="1"/>
  <c r="AS66" i="4"/>
  <c r="AT66" i="4" s="1"/>
  <c r="AS92" i="4"/>
  <c r="AT92" i="4" s="1"/>
  <c r="AS76" i="4"/>
  <c r="AT76" i="4" s="1"/>
  <c r="AS60" i="4"/>
  <c r="AT60" i="4" s="1"/>
  <c r="AS44" i="4"/>
  <c r="AT44" i="4" s="1"/>
  <c r="AS28" i="4"/>
  <c r="AT28" i="4" s="1"/>
  <c r="AS8" i="4"/>
  <c r="AT8" i="4" s="1"/>
  <c r="AS46" i="4"/>
  <c r="AT46" i="4" s="1"/>
  <c r="AS30" i="4"/>
  <c r="AT30" i="4" s="1"/>
  <c r="AS14" i="4"/>
  <c r="AT14" i="4" s="1"/>
  <c r="AS289" i="4"/>
  <c r="AT289" i="4" s="1"/>
  <c r="AS284" i="4"/>
  <c r="AT284" i="4" s="1"/>
  <c r="AS244" i="4"/>
  <c r="AT244" i="4" s="1"/>
  <c r="AS204" i="4"/>
  <c r="AT204" i="4" s="1"/>
  <c r="AS156" i="4"/>
  <c r="AT156" i="4" s="1"/>
  <c r="AS116" i="4"/>
  <c r="AT116" i="4" s="1"/>
  <c r="AS296" i="4"/>
  <c r="AT296" i="4" s="1"/>
  <c r="AS248" i="4"/>
  <c r="AT248" i="4" s="1"/>
  <c r="AS208" i="4"/>
  <c r="AT208" i="4" s="1"/>
  <c r="AS168" i="4"/>
  <c r="AT168" i="4" s="1"/>
  <c r="AS120" i="4"/>
  <c r="AT120" i="4" s="1"/>
  <c r="AW10" i="4"/>
  <c r="AS255" i="4"/>
  <c r="AT255" i="4" s="1"/>
  <c r="AS223" i="4"/>
  <c r="AT223" i="4" s="1"/>
  <c r="AS191" i="4"/>
  <c r="AT191" i="4" s="1"/>
  <c r="AS285" i="4"/>
  <c r="AT285" i="4" s="1"/>
  <c r="AS269" i="4"/>
  <c r="AT269" i="4" s="1"/>
  <c r="AS253" i="4"/>
  <c r="AT253" i="4" s="1"/>
  <c r="AS237" i="4"/>
  <c r="AT237" i="4" s="1"/>
  <c r="AS221" i="4"/>
  <c r="AT221" i="4" s="1"/>
  <c r="AS205" i="4"/>
  <c r="AT205" i="4" s="1"/>
  <c r="AS189" i="4"/>
  <c r="AT189" i="4" s="1"/>
  <c r="AS173" i="4"/>
  <c r="AT173" i="4" s="1"/>
  <c r="AS157" i="4"/>
  <c r="AT157" i="4" s="1"/>
  <c r="AS141" i="4"/>
  <c r="AT141" i="4" s="1"/>
  <c r="AS125" i="4"/>
  <c r="AT125" i="4" s="1"/>
  <c r="AS109" i="4"/>
  <c r="AT109" i="4" s="1"/>
  <c r="AS93" i="4"/>
  <c r="AT93" i="4" s="1"/>
  <c r="AS77" i="4"/>
  <c r="AT77" i="4" s="1"/>
  <c r="AS61" i="4"/>
  <c r="AT61" i="4" s="1"/>
  <c r="AS45" i="4"/>
  <c r="AT45" i="4" s="1"/>
  <c r="AS29" i="4"/>
  <c r="AT29" i="4" s="1"/>
  <c r="AS13" i="4"/>
  <c r="AT13" i="4" s="1"/>
  <c r="AS243" i="4"/>
  <c r="AT243" i="4" s="1"/>
  <c r="AS211" i="4"/>
  <c r="AT211" i="4" s="1"/>
  <c r="AS179" i="4"/>
  <c r="AT179" i="4" s="1"/>
  <c r="AS267" i="4"/>
  <c r="AT267" i="4" s="1"/>
  <c r="AS155" i="4"/>
  <c r="AT155" i="4" s="1"/>
  <c r="AS123" i="4"/>
  <c r="AT123" i="4" s="1"/>
  <c r="AS91" i="4"/>
  <c r="AT91" i="4" s="1"/>
  <c r="AS59" i="4"/>
  <c r="AT59" i="4" s="1"/>
  <c r="AS27" i="4"/>
  <c r="AT27" i="4" s="1"/>
  <c r="AS287" i="4"/>
  <c r="AT287" i="4" s="1"/>
  <c r="AS159" i="4"/>
  <c r="AT159" i="4" s="1"/>
  <c r="AS127" i="4"/>
  <c r="AT127" i="4" s="1"/>
  <c r="AS95" i="4"/>
  <c r="AT95" i="4" s="1"/>
  <c r="AS63" i="4"/>
  <c r="AT63" i="4" s="1"/>
  <c r="AS31" i="4"/>
  <c r="AT31" i="4" s="1"/>
  <c r="AS298" i="4"/>
  <c r="AT298" i="4" s="1"/>
  <c r="AS282" i="4"/>
  <c r="AT282" i="4" s="1"/>
  <c r="AS266" i="4"/>
  <c r="AT266" i="4" s="1"/>
  <c r="AS250" i="4"/>
  <c r="AT250" i="4" s="1"/>
  <c r="AS234" i="4"/>
  <c r="AT234" i="4" s="1"/>
  <c r="AS218" i="4"/>
  <c r="AT218" i="4" s="1"/>
  <c r="AS202" i="4"/>
  <c r="AT202" i="4" s="1"/>
  <c r="AS186" i="4"/>
  <c r="AT186" i="4" s="1"/>
  <c r="AS170" i="4"/>
  <c r="AT170" i="4" s="1"/>
  <c r="AS154" i="4"/>
  <c r="AT154" i="4" s="1"/>
  <c r="AS138" i="4"/>
  <c r="AT138" i="4" s="1"/>
  <c r="AS122" i="4"/>
  <c r="AT122" i="4" s="1"/>
  <c r="AS106" i="4"/>
  <c r="AT106" i="4" s="1"/>
  <c r="AS90" i="4"/>
  <c r="AT90" i="4" s="1"/>
  <c r="AS74" i="4"/>
  <c r="AT74" i="4" s="1"/>
  <c r="AS100" i="4"/>
  <c r="AT100" i="4" s="1"/>
  <c r="AS84" i="4"/>
  <c r="AT84" i="4" s="1"/>
  <c r="AS68" i="4"/>
  <c r="AT68" i="4" s="1"/>
  <c r="AS52" i="4"/>
  <c r="AT52" i="4" s="1"/>
  <c r="AS36" i="4"/>
  <c r="AT36" i="4" s="1"/>
  <c r="AS20" i="4"/>
  <c r="AT20" i="4" s="1"/>
  <c r="AS54" i="4"/>
  <c r="AT54" i="4" s="1"/>
  <c r="AS38" i="4"/>
  <c r="AT38" i="4" s="1"/>
  <c r="AS22" i="4"/>
  <c r="AT22" i="4" s="1"/>
  <c r="AS276" i="4"/>
  <c r="AT276" i="4" s="1"/>
  <c r="AS236" i="4"/>
  <c r="AT236" i="4" s="1"/>
  <c r="AS188" i="4"/>
  <c r="AT188" i="4" s="1"/>
  <c r="AS148" i="4"/>
  <c r="AT148" i="4" s="1"/>
  <c r="AS108" i="4"/>
  <c r="AT108" i="4" s="1"/>
  <c r="AS280" i="4"/>
  <c r="AT280" i="4" s="1"/>
  <c r="AS240" i="4"/>
  <c r="AT240" i="4" s="1"/>
  <c r="AS200" i="4"/>
  <c r="AT200" i="4" s="1"/>
  <c r="AS152" i="4"/>
  <c r="AT152" i="4" s="1"/>
  <c r="AS112" i="4"/>
  <c r="AT112" i="4" s="1"/>
  <c r="AW14" i="4"/>
  <c r="AW16" i="4" s="1"/>
  <c r="AS251" i="4"/>
  <c r="AT251" i="4" s="1"/>
  <c r="AS219" i="4"/>
  <c r="AT219" i="4" s="1"/>
  <c r="AS183" i="4"/>
  <c r="AT183" i="4" s="1"/>
  <c r="AS264" i="4"/>
  <c r="AT264" i="4" s="1"/>
  <c r="AS212" i="4"/>
  <c r="AT212" i="4" s="1"/>
  <c r="AS34" i="4"/>
  <c r="AT34" i="4" s="1"/>
  <c r="AS16" i="4"/>
  <c r="AT16" i="4" s="1"/>
  <c r="AS48" i="4"/>
  <c r="AT48" i="4" s="1"/>
  <c r="AS80" i="4"/>
  <c r="AT80" i="4" s="1"/>
  <c r="AS70" i="4"/>
  <c r="AT70" i="4" s="1"/>
  <c r="AS102" i="4"/>
  <c r="AT102" i="4" s="1"/>
  <c r="AS134" i="4"/>
  <c r="AT134" i="4" s="1"/>
  <c r="AS166" i="4"/>
  <c r="AT166" i="4" s="1"/>
  <c r="AS198" i="4"/>
  <c r="AT198" i="4" s="1"/>
  <c r="AS230" i="4"/>
  <c r="AT230" i="4" s="1"/>
  <c r="AS262" i="4"/>
  <c r="AT262" i="4" s="1"/>
  <c r="AS294" i="4"/>
  <c r="AT294" i="4" s="1"/>
  <c r="AS55" i="4"/>
  <c r="AT55" i="4" s="1"/>
  <c r="AS119" i="4"/>
  <c r="AT119" i="4" s="1"/>
  <c r="AS279" i="4"/>
  <c r="AT279" i="4" s="1"/>
  <c r="AS51" i="4"/>
  <c r="AT51" i="4" s="1"/>
  <c r="AS115" i="4"/>
  <c r="AT115" i="4" s="1"/>
  <c r="AS259" i="4"/>
  <c r="AT259" i="4" s="1"/>
  <c r="AS199" i="4"/>
  <c r="AT199" i="4" s="1"/>
  <c r="AS9" i="4"/>
  <c r="AT9" i="4" s="1"/>
  <c r="AS41" i="4"/>
  <c r="AT41" i="4" s="1"/>
  <c r="AS73" i="4"/>
  <c r="AT73" i="4" s="1"/>
  <c r="AS105" i="4"/>
  <c r="AT105" i="4" s="1"/>
  <c r="AS137" i="4"/>
  <c r="AT137" i="4" s="1"/>
  <c r="AS169" i="4"/>
  <c r="AT169" i="4" s="1"/>
  <c r="AS201" i="4"/>
  <c r="AT201" i="4" s="1"/>
  <c r="AS233" i="4"/>
  <c r="AT233" i="4" s="1"/>
  <c r="AS265" i="4"/>
  <c r="AT265" i="4" s="1"/>
  <c r="AS203" i="4"/>
  <c r="AT203" i="4" s="1"/>
  <c r="AS136" i="4"/>
  <c r="AT136" i="4" s="1"/>
  <c r="AS293" i="4"/>
  <c r="AT293" i="4" s="1"/>
  <c r="AS252" i="4"/>
  <c r="AT252" i="4" s="1"/>
  <c r="AS128" i="4"/>
  <c r="AT128" i="4" s="1"/>
  <c r="AS160" i="4"/>
  <c r="AT160" i="4" s="1"/>
  <c r="AS192" i="4"/>
  <c r="AT192" i="4" s="1"/>
  <c r="AS224" i="4"/>
  <c r="AT224" i="4" s="1"/>
  <c r="AS256" i="4"/>
  <c r="AT256" i="4" s="1"/>
  <c r="AS288" i="4"/>
  <c r="AT288" i="4" s="1"/>
  <c r="AS12" i="4"/>
  <c r="AT12" i="4" s="1"/>
  <c r="AS132" i="4"/>
  <c r="AT132" i="4" s="1"/>
  <c r="AS164" i="4"/>
  <c r="AT164" i="4" s="1"/>
  <c r="AS196" i="4"/>
  <c r="AT196" i="4" s="1"/>
  <c r="AS228" i="4"/>
  <c r="AT228" i="4" s="1"/>
  <c r="AS260" i="4"/>
  <c r="AT260" i="4" s="1"/>
  <c r="AS292" i="4"/>
  <c r="AT292" i="4" s="1"/>
  <c r="AC8" i="4"/>
  <c r="S8" i="4"/>
  <c r="I10" i="4"/>
  <c r="I12" i="4"/>
  <c r="I14" i="4"/>
  <c r="I16" i="4" s="1"/>
  <c r="I11" i="4"/>
  <c r="E14" i="11"/>
  <c r="I14" i="11" s="1"/>
  <c r="C15" i="11"/>
  <c r="E12" i="11"/>
  <c r="E16" i="11" l="1"/>
  <c r="I16" i="11" s="1"/>
  <c r="G8" i="11"/>
  <c r="N5" i="11"/>
  <c r="M5" i="11"/>
  <c r="D12" i="11"/>
  <c r="I12" i="11"/>
  <c r="E13" i="11"/>
  <c r="I13" i="11" s="1"/>
  <c r="M4" i="11"/>
  <c r="N4" i="11"/>
  <c r="M7" i="11"/>
  <c r="N7" i="11"/>
  <c r="B16" i="11"/>
  <c r="B15" i="11"/>
  <c r="D15" i="11"/>
  <c r="B14" i="11"/>
  <c r="D14" i="11"/>
  <c r="C12" i="11"/>
  <c r="B13" i="11"/>
  <c r="D13" i="11"/>
  <c r="AM8" i="4"/>
  <c r="AW8" i="4"/>
  <c r="C14" i="11"/>
  <c r="C13" i="11"/>
  <c r="B12" i="11"/>
  <c r="D16" i="11" l="1"/>
  <c r="C16" i="11"/>
  <c r="N8" i="11"/>
  <c r="M8" i="11"/>
  <c r="G12" i="11"/>
  <c r="H12" i="11"/>
  <c r="G14" i="11"/>
  <c r="H14" i="11"/>
  <c r="G15" i="11"/>
  <c r="H15" i="11"/>
  <c r="G13" i="11"/>
  <c r="H13" i="11"/>
  <c r="G16" i="11"/>
  <c r="H16" i="11"/>
  <c r="F279" i="4"/>
  <c r="F187" i="4"/>
  <c r="F19" i="4"/>
  <c r="F7" i="4"/>
  <c r="F295" i="4"/>
  <c r="F291" i="4"/>
  <c r="F287" i="4"/>
  <c r="F283" i="4"/>
  <c r="F275" i="4"/>
  <c r="F271" i="4"/>
  <c r="F267" i="4"/>
  <c r="F263" i="4"/>
  <c r="F259" i="4"/>
  <c r="F255" i="4"/>
  <c r="F251" i="4"/>
  <c r="F247" i="4"/>
  <c r="F243" i="4"/>
  <c r="F239" i="4"/>
  <c r="F235" i="4"/>
  <c r="F231" i="4"/>
  <c r="F227" i="4"/>
  <c r="F223" i="4"/>
  <c r="F219" i="4"/>
  <c r="F215" i="4"/>
  <c r="F211" i="4"/>
  <c r="F207" i="4"/>
  <c r="F203" i="4"/>
  <c r="F199" i="4"/>
  <c r="F195" i="4"/>
  <c r="F191" i="4"/>
  <c r="F183" i="4"/>
  <c r="F179" i="4"/>
  <c r="F175" i="4"/>
  <c r="F171" i="4"/>
  <c r="F167" i="4"/>
  <c r="F163" i="4"/>
  <c r="F159" i="4"/>
  <c r="F155" i="4"/>
  <c r="F151" i="4"/>
  <c r="F147" i="4"/>
  <c r="F143" i="4"/>
  <c r="F139" i="4"/>
  <c r="F135" i="4"/>
  <c r="F131" i="4"/>
  <c r="F127" i="4"/>
  <c r="F123" i="4"/>
  <c r="F119" i="4"/>
  <c r="F115" i="4"/>
  <c r="F111" i="4"/>
  <c r="F107" i="4"/>
  <c r="F103" i="4"/>
  <c r="F99" i="4"/>
  <c r="F95" i="4"/>
  <c r="F91" i="4"/>
  <c r="F87" i="4"/>
  <c r="F83" i="4"/>
  <c r="F79" i="4"/>
  <c r="F75" i="4"/>
  <c r="F71" i="4"/>
  <c r="F67" i="4"/>
  <c r="F63" i="4"/>
  <c r="F59" i="4"/>
  <c r="F55" i="4"/>
  <c r="F51" i="4"/>
  <c r="F47" i="4"/>
  <c r="F43" i="4"/>
  <c r="F39" i="4"/>
  <c r="F35" i="4"/>
  <c r="F31" i="4"/>
  <c r="F27" i="4"/>
  <c r="F23" i="4"/>
  <c r="F15" i="4"/>
  <c r="F11" i="4"/>
  <c r="F296" i="4"/>
  <c r="F292" i="4"/>
  <c r="F288" i="4"/>
  <c r="F284" i="4"/>
  <c r="F280" i="4"/>
  <c r="F276" i="4"/>
  <c r="F272" i="4"/>
  <c r="F268" i="4"/>
  <c r="F264" i="4"/>
  <c r="F260" i="4"/>
  <c r="F256" i="4"/>
  <c r="F252" i="4"/>
  <c r="F248" i="4"/>
  <c r="F244" i="4"/>
  <c r="F240" i="4"/>
  <c r="F236" i="4"/>
  <c r="F232" i="4"/>
  <c r="F228" i="4"/>
  <c r="F224" i="4"/>
  <c r="F220" i="4"/>
  <c r="F216" i="4"/>
  <c r="F212" i="4"/>
  <c r="F208" i="4"/>
  <c r="F204" i="4"/>
  <c r="F200" i="4"/>
  <c r="F196" i="4"/>
  <c r="F192" i="4"/>
  <c r="F188" i="4"/>
  <c r="F184" i="4"/>
  <c r="F180" i="4"/>
  <c r="F176" i="4"/>
  <c r="F172" i="4"/>
  <c r="F168" i="4"/>
  <c r="F164" i="4"/>
  <c r="F160" i="4"/>
  <c r="F156" i="4"/>
  <c r="F152" i="4"/>
  <c r="F148" i="4"/>
  <c r="F144" i="4"/>
  <c r="F140" i="4"/>
  <c r="F136" i="4"/>
  <c r="F132" i="4"/>
  <c r="F128" i="4"/>
  <c r="F124" i="4"/>
  <c r="F120" i="4"/>
  <c r="F116" i="4"/>
  <c r="F112" i="4"/>
  <c r="F108" i="4"/>
  <c r="F104" i="4"/>
  <c r="F100" i="4"/>
  <c r="F96" i="4"/>
  <c r="F92" i="4"/>
  <c r="F88" i="4"/>
  <c r="F84" i="4"/>
  <c r="F80" i="4"/>
  <c r="F76" i="4"/>
  <c r="F72" i="4"/>
  <c r="F68" i="4"/>
  <c r="F64" i="4"/>
  <c r="F60" i="4"/>
  <c r="F56" i="4"/>
  <c r="F52" i="4"/>
  <c r="F48" i="4"/>
  <c r="F44" i="4"/>
  <c r="F40" i="4"/>
  <c r="F36" i="4"/>
  <c r="F32" i="4"/>
  <c r="F28" i="4"/>
  <c r="F24" i="4"/>
  <c r="F20" i="4"/>
  <c r="F16" i="4"/>
  <c r="F12" i="4"/>
  <c r="F8" i="4"/>
  <c r="F297" i="4"/>
  <c r="F293" i="4"/>
  <c r="F289" i="4"/>
  <c r="F285" i="4"/>
  <c r="F281" i="4"/>
  <c r="F277" i="4"/>
  <c r="F273" i="4"/>
  <c r="F269" i="4"/>
  <c r="F265" i="4"/>
  <c r="F261" i="4"/>
  <c r="F257" i="4"/>
  <c r="F253" i="4"/>
  <c r="F249" i="4"/>
  <c r="F245" i="4"/>
  <c r="F241" i="4"/>
  <c r="F237" i="4"/>
  <c r="F233" i="4"/>
  <c r="F229" i="4"/>
  <c r="F225" i="4"/>
  <c r="F221" i="4"/>
  <c r="F217" i="4"/>
  <c r="F213" i="4"/>
  <c r="F209" i="4"/>
  <c r="F205" i="4"/>
  <c r="F201" i="4"/>
  <c r="F197" i="4"/>
  <c r="F193" i="4"/>
  <c r="F189" i="4"/>
  <c r="F185" i="4"/>
  <c r="F181" i="4"/>
  <c r="F177" i="4"/>
  <c r="F173" i="4"/>
  <c r="F169" i="4"/>
  <c r="F165" i="4"/>
  <c r="F161" i="4"/>
  <c r="F157" i="4"/>
  <c r="F153" i="4"/>
  <c r="F149" i="4"/>
  <c r="F145" i="4"/>
  <c r="F141" i="4"/>
  <c r="F137" i="4"/>
  <c r="F298" i="4"/>
  <c r="F294" i="4"/>
  <c r="F290" i="4"/>
  <c r="F286" i="4"/>
  <c r="F282" i="4"/>
  <c r="F278" i="4"/>
  <c r="F274" i="4"/>
  <c r="F270" i="4"/>
  <c r="F266" i="4"/>
  <c r="F262" i="4"/>
  <c r="F258" i="4"/>
  <c r="F254" i="4"/>
  <c r="F250" i="4"/>
  <c r="F246" i="4"/>
  <c r="F242" i="4"/>
  <c r="F238" i="4"/>
  <c r="F234" i="4"/>
  <c r="F230" i="4"/>
  <c r="F226" i="4"/>
  <c r="F222" i="4"/>
  <c r="F218" i="4"/>
  <c r="F214" i="4"/>
  <c r="F210" i="4"/>
  <c r="F206" i="4"/>
  <c r="F202" i="4"/>
  <c r="F198" i="4"/>
  <c r="F194" i="4"/>
  <c r="F190" i="4"/>
  <c r="F186" i="4"/>
  <c r="F182" i="4"/>
  <c r="F178" i="4"/>
  <c r="F174" i="4"/>
  <c r="F170" i="4"/>
  <c r="F166" i="4"/>
  <c r="F162" i="4"/>
  <c r="F158" i="4"/>
  <c r="F154" i="4"/>
  <c r="F150" i="4"/>
  <c r="F146" i="4"/>
  <c r="F142" i="4"/>
  <c r="F138" i="4"/>
  <c r="F134" i="4"/>
  <c r="F130" i="4"/>
  <c r="F126" i="4"/>
  <c r="F122" i="4"/>
  <c r="F118" i="4"/>
  <c r="F114" i="4"/>
  <c r="F110" i="4"/>
  <c r="F106" i="4"/>
  <c r="F102" i="4"/>
  <c r="F98" i="4"/>
  <c r="F94" i="4"/>
  <c r="F90" i="4"/>
  <c r="F86" i="4"/>
  <c r="F82" i="4"/>
  <c r="F78" i="4"/>
  <c r="F74" i="4"/>
  <c r="F70" i="4"/>
  <c r="F66" i="4"/>
  <c r="F62" i="4"/>
  <c r="F58" i="4"/>
  <c r="F54" i="4"/>
  <c r="F50" i="4"/>
  <c r="F46" i="4"/>
  <c r="F42" i="4"/>
  <c r="F38" i="4"/>
  <c r="F34" i="4"/>
  <c r="F30" i="4"/>
  <c r="F26" i="4"/>
  <c r="F22" i="4"/>
  <c r="F18" i="4"/>
  <c r="F14" i="4"/>
  <c r="F10" i="4"/>
  <c r="F6" i="4"/>
  <c r="F133" i="4"/>
  <c r="F129" i="4"/>
  <c r="F125" i="4"/>
  <c r="F121" i="4"/>
  <c r="F117" i="4"/>
  <c r="F113" i="4"/>
  <c r="F109" i="4"/>
  <c r="F105" i="4"/>
  <c r="F101" i="4"/>
  <c r="F97" i="4"/>
  <c r="F93" i="4"/>
  <c r="F89" i="4"/>
  <c r="F85" i="4"/>
  <c r="F81" i="4"/>
  <c r="F77" i="4"/>
  <c r="F73" i="4"/>
  <c r="F69" i="4"/>
  <c r="F65" i="4"/>
  <c r="F61" i="4"/>
  <c r="F57" i="4"/>
  <c r="F53" i="4"/>
  <c r="F49" i="4"/>
  <c r="F45" i="4"/>
  <c r="F41" i="4"/>
  <c r="F37" i="4"/>
  <c r="F33" i="4"/>
  <c r="F29" i="4"/>
  <c r="F25" i="4"/>
  <c r="F21" i="4"/>
  <c r="F17" i="4"/>
  <c r="F13" i="4"/>
  <c r="F9" i="4"/>
  <c r="F5" i="4"/>
  <c r="F4" i="4"/>
  <c r="Q4" i="11" l="1"/>
  <c r="I8" i="4"/>
  <c r="I22" i="4" s="1"/>
</calcChain>
</file>

<file path=xl/sharedStrings.xml><?xml version="1.0" encoding="utf-8"?>
<sst xmlns="http://schemas.openxmlformats.org/spreadsheetml/2006/main" count="127" uniqueCount="46">
  <si>
    <t>q</t>
  </si>
  <si>
    <t>Iq</t>
  </si>
  <si>
    <t>err(Iq)</t>
  </si>
  <si>
    <t>Bkg</t>
  </si>
  <si>
    <t>MODEL</t>
  </si>
  <si>
    <t>MSD</t>
  </si>
  <si>
    <t>Chi^2</t>
  </si>
  <si>
    <t>Fraction1</t>
  </si>
  <si>
    <t>Fraction2</t>
  </si>
  <si>
    <t>-</t>
  </si>
  <si>
    <t>MSD=</t>
  </si>
  <si>
    <t>C (mg/mL)=</t>
  </si>
  <si>
    <t>Crysol</t>
  </si>
  <si>
    <t>Experimental</t>
  </si>
  <si>
    <t>Dimer (uM)</t>
  </si>
  <si>
    <t>Data        Set</t>
  </si>
  <si>
    <t>Total (uM)</t>
  </si>
  <si>
    <t>Mono. (uM)</t>
  </si>
  <si>
    <t>Mono. Fraction</t>
  </si>
  <si>
    <t>Dimer Fraction</t>
  </si>
  <si>
    <t>Experimentally determined</t>
  </si>
  <si>
    <t>Model values</t>
  </si>
  <si>
    <t>K1 (uM)</t>
  </si>
  <si>
    <t>Interpolated</t>
  </si>
  <si>
    <t>Iq(M)</t>
  </si>
  <si>
    <t>Iq(D)</t>
  </si>
  <si>
    <t>M</t>
  </si>
  <si>
    <t>D</t>
  </si>
  <si>
    <t>T</t>
  </si>
  <si>
    <t>Iq(T)</t>
  </si>
  <si>
    <t>MolM(uM)</t>
  </si>
  <si>
    <t>MolD (uM)</t>
  </si>
  <si>
    <t>MolT (uM)</t>
  </si>
  <si>
    <t>Fraction3</t>
  </si>
  <si>
    <t>0.1mg</t>
  </si>
  <si>
    <t>0.5mg</t>
  </si>
  <si>
    <t>2.0mg</t>
  </si>
  <si>
    <t>5.0mg</t>
  </si>
  <si>
    <t>10.0mg</t>
  </si>
  <si>
    <t>C_ratio</t>
  </si>
  <si>
    <t>K2 (uM)</t>
  </si>
  <si>
    <t>Chi^2(total)</t>
  </si>
  <si>
    <t>Trimer (uM)</t>
  </si>
  <si>
    <t>X1 (uM)</t>
  </si>
  <si>
    <t>X2 (uM)</t>
  </si>
  <si>
    <t>Trimer Fraction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</si>
</sst>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11" fontId="0" fillId="0" borderId="0" xfId="0" applyNumberFormat="1" applyAlignment="1">
      <alignment horizontal="center"/>
    </xf>
    <xf numFmtId="11" fontId="0" fillId="0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2" fontId="0" fillId="2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0" fillId="4" borderId="0" xfId="0" applyNumberFormat="1" applyFill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11" fontId="0" fillId="0" borderId="0" xfId="0" applyNumberFormat="1"/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2" fontId="0" fillId="0" borderId="0" xfId="0" quotePrefix="1" applyNumberFormat="1" applyFill="1" applyAlignment="1">
      <alignment horizontal="center"/>
    </xf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2" fontId="0" fillId="0" borderId="0" xfId="0" applyNumberFormat="1"/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20241469816273"/>
          <c:y val="4.6770924467774859E-2"/>
          <c:w val="0.59789039370078745"/>
          <c:h val="0.8971988918051909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plus"/>
            <c:size val="2"/>
          </c:marker>
          <c:xVal>
            <c:numRef>
              <c:f>Sheet1!$A$4:$A$398</c:f>
              <c:numCache>
                <c:formatCode>0.00E+00</c:formatCode>
                <c:ptCount val="395"/>
                <c:pt idx="0">
                  <c:v>1.5973642499999999E-2</c:v>
                </c:pt>
                <c:pt idx="1">
                  <c:v>1.71568673E-2</c:v>
                </c:pt>
                <c:pt idx="2">
                  <c:v>1.8340092200000001E-2</c:v>
                </c:pt>
                <c:pt idx="3">
                  <c:v>1.9523315100000001E-2</c:v>
                </c:pt>
                <c:pt idx="4">
                  <c:v>2.07065362E-2</c:v>
                </c:pt>
                <c:pt idx="5">
                  <c:v>2.1889757400000001E-2</c:v>
                </c:pt>
                <c:pt idx="6">
                  <c:v>2.30729748E-2</c:v>
                </c:pt>
                <c:pt idx="7">
                  <c:v>2.4256190300000001E-2</c:v>
                </c:pt>
                <c:pt idx="8">
                  <c:v>2.5439403999999999E-2</c:v>
                </c:pt>
                <c:pt idx="9">
                  <c:v>2.6622615799999999E-2</c:v>
                </c:pt>
                <c:pt idx="10">
                  <c:v>2.7805823800000001E-2</c:v>
                </c:pt>
                <c:pt idx="11">
                  <c:v>2.89890319E-2</c:v>
                </c:pt>
                <c:pt idx="12">
                  <c:v>3.0172234400000001E-2</c:v>
                </c:pt>
                <c:pt idx="13">
                  <c:v>3.1355436899999999E-2</c:v>
                </c:pt>
                <c:pt idx="14">
                  <c:v>3.2538637500000002E-2</c:v>
                </c:pt>
                <c:pt idx="15">
                  <c:v>3.3721834399999998E-2</c:v>
                </c:pt>
                <c:pt idx="16">
                  <c:v>3.4905027599999999E-2</c:v>
                </c:pt>
                <c:pt idx="17">
                  <c:v>3.6088216999999999E-2</c:v>
                </c:pt>
                <c:pt idx="18">
                  <c:v>3.7271402799999999E-2</c:v>
                </c:pt>
                <c:pt idx="19">
                  <c:v>3.8454588499999998E-2</c:v>
                </c:pt>
                <c:pt idx="20">
                  <c:v>3.9637770500000002E-2</c:v>
                </c:pt>
                <c:pt idx="21">
                  <c:v>4.08209488E-2</c:v>
                </c:pt>
                <c:pt idx="22">
                  <c:v>4.2004119600000001E-2</c:v>
                </c:pt>
                <c:pt idx="23">
                  <c:v>4.3187290400000002E-2</c:v>
                </c:pt>
                <c:pt idx="24">
                  <c:v>4.4370457500000002E-2</c:v>
                </c:pt>
                <c:pt idx="25">
                  <c:v>4.5553620900000001E-2</c:v>
                </c:pt>
                <c:pt idx="26">
                  <c:v>4.67367806E-2</c:v>
                </c:pt>
                <c:pt idx="27">
                  <c:v>4.7919936500000003E-2</c:v>
                </c:pt>
                <c:pt idx="28">
                  <c:v>4.9103088699999999E-2</c:v>
                </c:pt>
                <c:pt idx="29">
                  <c:v>5.0286233399999998E-2</c:v>
                </c:pt>
                <c:pt idx="30">
                  <c:v>5.1469374399999997E-2</c:v>
                </c:pt>
                <c:pt idx="31">
                  <c:v>5.2652515499999997E-2</c:v>
                </c:pt>
                <c:pt idx="32">
                  <c:v>5.3835648999999999E-2</c:v>
                </c:pt>
                <c:pt idx="33">
                  <c:v>5.5018778900000002E-2</c:v>
                </c:pt>
                <c:pt idx="34">
                  <c:v>5.6201901300000003E-2</c:v>
                </c:pt>
                <c:pt idx="35">
                  <c:v>5.7385023700000003E-2</c:v>
                </c:pt>
                <c:pt idx="36">
                  <c:v>5.85681386E-2</c:v>
                </c:pt>
                <c:pt idx="37">
                  <c:v>5.9751246100000002E-2</c:v>
                </c:pt>
                <c:pt idx="38">
                  <c:v>6.0934349899999997E-2</c:v>
                </c:pt>
                <c:pt idx="39">
                  <c:v>6.2117449900000003E-2</c:v>
                </c:pt>
                <c:pt idx="40">
                  <c:v>6.3300542500000001E-2</c:v>
                </c:pt>
                <c:pt idx="41">
                  <c:v>6.4483635100000006E-2</c:v>
                </c:pt>
                <c:pt idx="42">
                  <c:v>6.5666720299999995E-2</c:v>
                </c:pt>
                <c:pt idx="43">
                  <c:v>6.6849798000000002E-2</c:v>
                </c:pt>
                <c:pt idx="44">
                  <c:v>6.8032868199999999E-2</c:v>
                </c:pt>
                <c:pt idx="45">
                  <c:v>6.9215930999999994E-2</c:v>
                </c:pt>
                <c:pt idx="46">
                  <c:v>7.0398993800000004E-2</c:v>
                </c:pt>
                <c:pt idx="47">
                  <c:v>7.1582049100000003E-2</c:v>
                </c:pt>
                <c:pt idx="48">
                  <c:v>7.2765097000000001E-2</c:v>
                </c:pt>
                <c:pt idx="49">
                  <c:v>7.3948137499999997E-2</c:v>
                </c:pt>
                <c:pt idx="50">
                  <c:v>7.5131177899999999E-2</c:v>
                </c:pt>
                <c:pt idx="51" formatCode="General">
                  <c:v>7.6314203400000002E-2</c:v>
                </c:pt>
                <c:pt idx="52" formatCode="General">
                  <c:v>7.7497229000000001E-2</c:v>
                </c:pt>
                <c:pt idx="53" formatCode="General">
                  <c:v>7.8680247100000003E-2</c:v>
                </c:pt>
                <c:pt idx="54" formatCode="General">
                  <c:v>7.9863257699999995E-2</c:v>
                </c:pt>
                <c:pt idx="55" formatCode="General">
                  <c:v>8.1046253400000004E-2</c:v>
                </c:pt>
                <c:pt idx="56" formatCode="General">
                  <c:v>8.2229249200000007E-2</c:v>
                </c:pt>
                <c:pt idx="57" formatCode="General">
                  <c:v>8.34122375E-2</c:v>
                </c:pt>
                <c:pt idx="58" formatCode="General">
                  <c:v>8.4595225800000007E-2</c:v>
                </c:pt>
                <c:pt idx="59" formatCode="General">
                  <c:v>8.5778199099999994E-2</c:v>
                </c:pt>
                <c:pt idx="60" formatCode="General">
                  <c:v>8.6961165100000001E-2</c:v>
                </c:pt>
                <c:pt idx="61" formatCode="General">
                  <c:v>8.8144123599999999E-2</c:v>
                </c:pt>
                <c:pt idx="62" formatCode="General">
                  <c:v>8.93270746E-2</c:v>
                </c:pt>
                <c:pt idx="63" formatCode="General">
                  <c:v>9.0510025600000002E-2</c:v>
                </c:pt>
                <c:pt idx="64" formatCode="General">
                  <c:v>9.16929618E-2</c:v>
                </c:pt>
                <c:pt idx="65" formatCode="General">
                  <c:v>9.2875890399999994E-2</c:v>
                </c:pt>
                <c:pt idx="66" formatCode="General">
                  <c:v>9.4058811699999995E-2</c:v>
                </c:pt>
                <c:pt idx="67" formatCode="General">
                  <c:v>9.5241725400000005E-2</c:v>
                </c:pt>
                <c:pt idx="68" formatCode="General">
                  <c:v>9.6424631799999994E-2</c:v>
                </c:pt>
                <c:pt idx="69" formatCode="General">
                  <c:v>9.7607523200000004E-2</c:v>
                </c:pt>
                <c:pt idx="70" formatCode="General">
                  <c:v>9.8790414600000001E-2</c:v>
                </c:pt>
                <c:pt idx="71" formatCode="General">
                  <c:v>9.9973298599999996E-2</c:v>
                </c:pt>
                <c:pt idx="72" formatCode="General">
                  <c:v>0.10115616769999999</c:v>
                </c:pt>
                <c:pt idx="73" formatCode="General">
                  <c:v>0.1023390293</c:v>
                </c:pt>
                <c:pt idx="74" formatCode="General">
                  <c:v>0.10352188349999999</c:v>
                </c:pt>
                <c:pt idx="75" formatCode="General">
                  <c:v>0.1047047302</c:v>
                </c:pt>
                <c:pt idx="76" formatCode="General">
                  <c:v>0.1058875695</c:v>
                </c:pt>
                <c:pt idx="77" formatCode="General">
                  <c:v>0.10707038639999999</c:v>
                </c:pt>
                <c:pt idx="78" formatCode="General">
                  <c:v>0.1082532108</c:v>
                </c:pt>
                <c:pt idx="79" formatCode="General">
                  <c:v>0.10943602030000001</c:v>
                </c:pt>
                <c:pt idx="80" formatCode="General">
                  <c:v>0.1106188223</c:v>
                </c:pt>
                <c:pt idx="81" formatCode="General">
                  <c:v>0.1118016094</c:v>
                </c:pt>
                <c:pt idx="82" formatCode="General">
                  <c:v>0.1129843965</c:v>
                </c:pt>
                <c:pt idx="83" formatCode="General">
                  <c:v>0.1141671687</c:v>
                </c:pt>
                <c:pt idx="84" formatCode="General">
                  <c:v>0.1153499335</c:v>
                </c:pt>
                <c:pt idx="85" formatCode="General">
                  <c:v>0.1165326834</c:v>
                </c:pt>
                <c:pt idx="86" formatCode="General">
                  <c:v>0.1177154183</c:v>
                </c:pt>
                <c:pt idx="87" formatCode="General">
                  <c:v>0.1188981533</c:v>
                </c:pt>
                <c:pt idx="88" formatCode="General">
                  <c:v>0.1200808808</c:v>
                </c:pt>
                <c:pt idx="89" formatCode="General">
                  <c:v>0.12126359339999999</c:v>
                </c:pt>
                <c:pt idx="90" formatCode="General">
                  <c:v>0.12244629109999999</c:v>
                </c:pt>
                <c:pt idx="91" formatCode="General">
                  <c:v>0.1236289814</c:v>
                </c:pt>
                <c:pt idx="92" formatCode="General">
                  <c:v>0.1248116568</c:v>
                </c:pt>
                <c:pt idx="93" formatCode="General">
                  <c:v>0.12599432469999999</c:v>
                </c:pt>
                <c:pt idx="94" formatCode="General">
                  <c:v>0.1271769851</c:v>
                </c:pt>
                <c:pt idx="95" formatCode="General">
                  <c:v>0.12835964559999999</c:v>
                </c:pt>
                <c:pt idx="96" formatCode="General">
                  <c:v>0.12954227630000001</c:v>
                </c:pt>
                <c:pt idx="97" formatCode="General">
                  <c:v>0.13072490689999999</c:v>
                </c:pt>
                <c:pt idx="98" formatCode="General">
                  <c:v>0.1319075227</c:v>
                </c:pt>
                <c:pt idx="99" formatCode="General">
                  <c:v>0.13309012349999999</c:v>
                </c:pt>
                <c:pt idx="100" formatCode="General">
                  <c:v>0.1342727095</c:v>
                </c:pt>
                <c:pt idx="101" formatCode="General">
                  <c:v>0.13545529540000001</c:v>
                </c:pt>
                <c:pt idx="102" formatCode="General">
                  <c:v>0.13663786650000001</c:v>
                </c:pt>
                <c:pt idx="103" formatCode="General">
                  <c:v>0.13782042259999999</c:v>
                </c:pt>
                <c:pt idx="104" formatCode="General">
                  <c:v>0.1390029639</c:v>
                </c:pt>
                <c:pt idx="105" formatCode="General">
                  <c:v>0.1401855052</c:v>
                </c:pt>
                <c:pt idx="106" formatCode="General">
                  <c:v>0.14136803149999999</c:v>
                </c:pt>
                <c:pt idx="107" formatCode="General">
                  <c:v>0.142550543</c:v>
                </c:pt>
                <c:pt idx="108" formatCode="General">
                  <c:v>0.14373303949999999</c:v>
                </c:pt>
                <c:pt idx="109" formatCode="General">
                  <c:v>0.1449155211</c:v>
                </c:pt>
                <c:pt idx="110" formatCode="General">
                  <c:v>0.14609800279999999</c:v>
                </c:pt>
                <c:pt idx="111" formatCode="General">
                  <c:v>0.1472804546</c:v>
                </c:pt>
                <c:pt idx="112" formatCode="General">
                  <c:v>0.14846290649999999</c:v>
                </c:pt>
                <c:pt idx="113" formatCode="General">
                  <c:v>0.14964534339999999</c:v>
                </c:pt>
                <c:pt idx="114" formatCode="General">
                  <c:v>0.15082776549999999</c:v>
                </c:pt>
                <c:pt idx="115" formatCode="General">
                  <c:v>0.15201017259999999</c:v>
                </c:pt>
                <c:pt idx="116" formatCode="General">
                  <c:v>0.1531925797</c:v>
                </c:pt>
                <c:pt idx="117" formatCode="General">
                  <c:v>0.15437495709999999</c:v>
                </c:pt>
                <c:pt idx="118" formatCode="General">
                  <c:v>0.1555573344</c:v>
                </c:pt>
                <c:pt idx="119" formatCode="General">
                  <c:v>0.1567396969</c:v>
                </c:pt>
                <c:pt idx="120" formatCode="General">
                  <c:v>0.15792204439999999</c:v>
                </c:pt>
                <c:pt idx="121" formatCode="General">
                  <c:v>0.15910437699999999</c:v>
                </c:pt>
                <c:pt idx="122" formatCode="General">
                  <c:v>0.16028667990000001</c:v>
                </c:pt>
                <c:pt idx="123" formatCode="General">
                  <c:v>0.16146898270000001</c:v>
                </c:pt>
                <c:pt idx="124" formatCode="General">
                  <c:v>0.16265128549999999</c:v>
                </c:pt>
                <c:pt idx="125" formatCode="General">
                  <c:v>0.16383355860000001</c:v>
                </c:pt>
                <c:pt idx="126" formatCode="General">
                  <c:v>0.16501581670000001</c:v>
                </c:pt>
                <c:pt idx="127" formatCode="General">
                  <c:v>0.16619807480000001</c:v>
                </c:pt>
                <c:pt idx="128" formatCode="General">
                  <c:v>0.16738030309999999</c:v>
                </c:pt>
                <c:pt idx="129" formatCode="General">
                  <c:v>0.16856251659999999</c:v>
                </c:pt>
                <c:pt idx="130" formatCode="General">
                  <c:v>0.16974473000000001</c:v>
                </c:pt>
                <c:pt idx="131" formatCode="General">
                  <c:v>0.17092691360000001</c:v>
                </c:pt>
                <c:pt idx="132" formatCode="General">
                  <c:v>0.17210909720000001</c:v>
                </c:pt>
                <c:pt idx="133" formatCode="General">
                  <c:v>0.173291266</c:v>
                </c:pt>
                <c:pt idx="134" formatCode="General">
                  <c:v>0.17447340489999999</c:v>
                </c:pt>
                <c:pt idx="135" formatCode="General">
                  <c:v>0.17565554380000001</c:v>
                </c:pt>
                <c:pt idx="136" formatCode="General">
                  <c:v>0.1768376529</c:v>
                </c:pt>
                <c:pt idx="137" formatCode="General">
                  <c:v>0.178019762</c:v>
                </c:pt>
                <c:pt idx="138" formatCode="General">
                  <c:v>0.17920185629999999</c:v>
                </c:pt>
                <c:pt idx="139" formatCode="General">
                  <c:v>0.18038392070000001</c:v>
                </c:pt>
                <c:pt idx="140" formatCode="General">
                  <c:v>0.18156598509999999</c:v>
                </c:pt>
                <c:pt idx="141" formatCode="General">
                  <c:v>0.18274801969999999</c:v>
                </c:pt>
                <c:pt idx="142" formatCode="General">
                  <c:v>0.18393005430000001</c:v>
                </c:pt>
                <c:pt idx="143" formatCode="General">
                  <c:v>0.1851120591</c:v>
                </c:pt>
                <c:pt idx="144" formatCode="General">
                  <c:v>0.1862940639</c:v>
                </c:pt>
                <c:pt idx="145" formatCode="General">
                  <c:v>0.18747602399999999</c:v>
                </c:pt>
                <c:pt idx="146" formatCode="General">
                  <c:v>0.18865799899999999</c:v>
                </c:pt>
                <c:pt idx="147" formatCode="General">
                  <c:v>0.1898399442</c:v>
                </c:pt>
                <c:pt idx="148" formatCode="General">
                  <c:v>0.19102187449999999</c:v>
                </c:pt>
                <c:pt idx="149" formatCode="General">
                  <c:v>0.1922037899</c:v>
                </c:pt>
                <c:pt idx="150" formatCode="General">
                  <c:v>0.19338569050000001</c:v>
                </c:pt>
                <c:pt idx="151" formatCode="General">
                  <c:v>0.1945675761</c:v>
                </c:pt>
                <c:pt idx="152" formatCode="General">
                  <c:v>0.1957494467</c:v>
                </c:pt>
                <c:pt idx="153" formatCode="General">
                  <c:v>0.19693127269999999</c:v>
                </c:pt>
                <c:pt idx="154" formatCode="General">
                  <c:v>0.1981131136</c:v>
                </c:pt>
                <c:pt idx="155" formatCode="General">
                  <c:v>0.19929492469999999</c:v>
                </c:pt>
                <c:pt idx="156" formatCode="General">
                  <c:v>0.2004767358</c:v>
                </c:pt>
                <c:pt idx="157" formatCode="General">
                  <c:v>0.20165851709999999</c:v>
                </c:pt>
                <c:pt idx="158" formatCode="General">
                  <c:v>0.2028402835</c:v>
                </c:pt>
                <c:pt idx="159" formatCode="General">
                  <c:v>0.20402202010000001</c:v>
                </c:pt>
                <c:pt idx="160" formatCode="General">
                  <c:v>0.20520375669999999</c:v>
                </c:pt>
                <c:pt idx="161" formatCode="General">
                  <c:v>0.2063854635</c:v>
                </c:pt>
                <c:pt idx="162" formatCode="General">
                  <c:v>0.20756715540000001</c:v>
                </c:pt>
                <c:pt idx="163" formatCode="General">
                  <c:v>0.20874883229999999</c:v>
                </c:pt>
                <c:pt idx="164" formatCode="General">
                  <c:v>0.2099304944</c:v>
                </c:pt>
                <c:pt idx="165" formatCode="General">
                  <c:v>0.21111212670000001</c:v>
                </c:pt>
                <c:pt idx="166" formatCode="General">
                  <c:v>0.212293759</c:v>
                </c:pt>
                <c:pt idx="167" formatCode="General">
                  <c:v>0.21347536149999999</c:v>
                </c:pt>
                <c:pt idx="168" formatCode="General">
                  <c:v>0.21465694900000001</c:v>
                </c:pt>
                <c:pt idx="169" formatCode="General">
                  <c:v>0.21583852170000001</c:v>
                </c:pt>
                <c:pt idx="170" formatCode="General">
                  <c:v>0.21702006460000001</c:v>
                </c:pt>
                <c:pt idx="171" formatCode="General">
                  <c:v>0.21820159259999999</c:v>
                </c:pt>
                <c:pt idx="172" formatCode="General">
                  <c:v>0.2193831205</c:v>
                </c:pt>
                <c:pt idx="173" formatCode="General">
                  <c:v>0.22056460380000001</c:v>
                </c:pt>
                <c:pt idx="174" formatCode="General">
                  <c:v>0.22174608709999999</c:v>
                </c:pt>
                <c:pt idx="175" formatCode="General">
                  <c:v>0.22292754049999999</c:v>
                </c:pt>
                <c:pt idx="176" formatCode="General">
                  <c:v>0.22410897909999999</c:v>
                </c:pt>
                <c:pt idx="177" formatCode="General">
                  <c:v>0.22529040280000001</c:v>
                </c:pt>
                <c:pt idx="178" formatCode="General">
                  <c:v>0.2264717966</c:v>
                </c:pt>
                <c:pt idx="179" formatCode="General">
                  <c:v>0.22765317560000001</c:v>
                </c:pt>
                <c:pt idx="180" formatCode="General">
                  <c:v>0.22883453970000001</c:v>
                </c:pt>
                <c:pt idx="181" formatCode="General">
                  <c:v>0.23001588880000001</c:v>
                </c:pt>
                <c:pt idx="182" formatCode="General">
                  <c:v>0.2311972082</c:v>
                </c:pt>
                <c:pt idx="183" formatCode="General">
                  <c:v>0.2323785126</c:v>
                </c:pt>
                <c:pt idx="184" formatCode="General">
                  <c:v>0.23355978729999999</c:v>
                </c:pt>
                <c:pt idx="185" formatCode="General">
                  <c:v>0.23474106189999999</c:v>
                </c:pt>
                <c:pt idx="186" formatCode="General">
                  <c:v>0.23592230680000001</c:v>
                </c:pt>
                <c:pt idx="187" formatCode="General">
                  <c:v>0.23710352179999999</c:v>
                </c:pt>
                <c:pt idx="188" formatCode="General">
                  <c:v>0.23828473689999999</c:v>
                </c:pt>
                <c:pt idx="189" formatCode="General">
                  <c:v>0.23946590719999999</c:v>
                </c:pt>
                <c:pt idx="190" formatCode="General">
                  <c:v>0.2406470627</c:v>
                </c:pt>
                <c:pt idx="191" formatCode="General">
                  <c:v>0.24182821809999999</c:v>
                </c:pt>
                <c:pt idx="192" formatCode="General">
                  <c:v>0.24300934369999999</c:v>
                </c:pt>
                <c:pt idx="193" formatCode="General">
                  <c:v>0.2441904396</c:v>
                </c:pt>
                <c:pt idx="194" formatCode="General">
                  <c:v>0.2453715205</c:v>
                </c:pt>
                <c:pt idx="195" formatCode="General">
                  <c:v>0.24655258660000001</c:v>
                </c:pt>
                <c:pt idx="196" formatCode="General">
                  <c:v>0.2477336228</c:v>
                </c:pt>
                <c:pt idx="197" formatCode="General">
                  <c:v>0.24891462919999999</c:v>
                </c:pt>
                <c:pt idx="198" formatCode="General">
                  <c:v>0.25009563569999999</c:v>
                </c:pt>
                <c:pt idx="199" formatCode="General">
                  <c:v>0.25127661229999998</c:v>
                </c:pt>
                <c:pt idx="200" formatCode="General">
                  <c:v>0.25245755910000001</c:v>
                </c:pt>
                <c:pt idx="201" formatCode="General">
                  <c:v>0.25363847610000001</c:v>
                </c:pt>
                <c:pt idx="202" formatCode="General">
                  <c:v>0.25481939320000002</c:v>
                </c:pt>
                <c:pt idx="203" formatCode="General">
                  <c:v>0.2560002804</c:v>
                </c:pt>
                <c:pt idx="204" formatCode="General">
                  <c:v>0.25718116759999998</c:v>
                </c:pt>
                <c:pt idx="205" formatCode="General">
                  <c:v>0.25836199520000003</c:v>
                </c:pt>
                <c:pt idx="206" formatCode="General">
                  <c:v>0.25954282280000002</c:v>
                </c:pt>
                <c:pt idx="207" formatCode="General">
                  <c:v>0.26072362069999999</c:v>
                </c:pt>
                <c:pt idx="208" formatCode="General">
                  <c:v>0.26190441850000001</c:v>
                </c:pt>
                <c:pt idx="209" formatCode="General">
                  <c:v>0.26308515669999999</c:v>
                </c:pt>
                <c:pt idx="210" formatCode="General">
                  <c:v>0.26426589490000002</c:v>
                </c:pt>
                <c:pt idx="211" formatCode="General">
                  <c:v>0.26544660329999997</c:v>
                </c:pt>
                <c:pt idx="212" formatCode="General">
                  <c:v>0.26662731169999998</c:v>
                </c:pt>
                <c:pt idx="213" formatCode="General">
                  <c:v>0.2678079605</c:v>
                </c:pt>
                <c:pt idx="214" formatCode="General">
                  <c:v>0.26898860930000001</c:v>
                </c:pt>
                <c:pt idx="215" formatCode="General">
                  <c:v>0.27016922830000001</c:v>
                </c:pt>
                <c:pt idx="216" formatCode="General">
                  <c:v>0.2713498473</c:v>
                </c:pt>
                <c:pt idx="217" formatCode="General">
                  <c:v>0.27253040670000001</c:v>
                </c:pt>
                <c:pt idx="218" formatCode="General">
                  <c:v>0.27371096610000001</c:v>
                </c:pt>
                <c:pt idx="219" formatCode="General">
                  <c:v>0.27489149569999999</c:v>
                </c:pt>
                <c:pt idx="220" formatCode="General">
                  <c:v>0.2760719955</c:v>
                </c:pt>
                <c:pt idx="221" formatCode="General">
                  <c:v>0.27725246549999999</c:v>
                </c:pt>
                <c:pt idx="222" formatCode="General">
                  <c:v>0.27843293549999998</c:v>
                </c:pt>
                <c:pt idx="223" formatCode="General">
                  <c:v>0.2796133757</c:v>
                </c:pt>
                <c:pt idx="224" formatCode="General">
                  <c:v>0.28079378599999999</c:v>
                </c:pt>
                <c:pt idx="225" formatCode="General">
                  <c:v>0.28197416660000002</c:v>
                </c:pt>
                <c:pt idx="226" formatCode="General">
                  <c:v>0.2831545472</c:v>
                </c:pt>
                <c:pt idx="227" formatCode="General">
                  <c:v>0.28433486819999998</c:v>
                </c:pt>
                <c:pt idx="228" formatCode="General">
                  <c:v>0.28551518920000002</c:v>
                </c:pt>
                <c:pt idx="229" formatCode="General">
                  <c:v>0.28669548030000003</c:v>
                </c:pt>
                <c:pt idx="230" formatCode="General">
                  <c:v>0.28787577149999999</c:v>
                </c:pt>
                <c:pt idx="231" formatCode="General">
                  <c:v>0.28905600310000001</c:v>
                </c:pt>
                <c:pt idx="232" formatCode="General">
                  <c:v>0.29023623469999998</c:v>
                </c:pt>
                <c:pt idx="233" formatCode="General">
                  <c:v>0.29141640660000001</c:v>
                </c:pt>
                <c:pt idx="234" formatCode="General">
                  <c:v>0.29259657859999999</c:v>
                </c:pt>
                <c:pt idx="235" formatCode="General">
                  <c:v>0.2937767208</c:v>
                </c:pt>
                <c:pt idx="236" formatCode="General">
                  <c:v>0.29495683309999998</c:v>
                </c:pt>
                <c:pt idx="237" formatCode="General">
                  <c:v>0.29613694550000003</c:v>
                </c:pt>
                <c:pt idx="238" formatCode="General">
                  <c:v>0.29731699820000002</c:v>
                </c:pt>
                <c:pt idx="239" formatCode="General">
                  <c:v>0.29849705100000001</c:v>
                </c:pt>
                <c:pt idx="240" formatCode="General">
                  <c:v>0.29967707399999999</c:v>
                </c:pt>
                <c:pt idx="241" formatCode="General">
                  <c:v>0.30085706709999999</c:v>
                </c:pt>
                <c:pt idx="242" formatCode="General">
                  <c:v>0.30203703050000003</c:v>
                </c:pt>
                <c:pt idx="243" formatCode="General">
                  <c:v>0.30321696399999998</c:v>
                </c:pt>
                <c:pt idx="244" formatCode="General">
                  <c:v>0.30439689759999999</c:v>
                </c:pt>
                <c:pt idx="245" formatCode="General">
                  <c:v>0.30557677150000001</c:v>
                </c:pt>
                <c:pt idx="246" formatCode="General">
                  <c:v>0.30675664540000003</c:v>
                </c:pt>
                <c:pt idx="247" formatCode="General">
                  <c:v>0.30793648959999997</c:v>
                </c:pt>
                <c:pt idx="248" formatCode="General">
                  <c:v>0.3091163039</c:v>
                </c:pt>
                <c:pt idx="249" formatCode="General">
                  <c:v>0.31029608850000001</c:v>
                </c:pt>
                <c:pt idx="250" formatCode="General">
                  <c:v>0.31147584319999999</c:v>
                </c:pt>
                <c:pt idx="251" formatCode="General">
                  <c:v>0.3126555681</c:v>
                </c:pt>
                <c:pt idx="252" formatCode="General">
                  <c:v>0.31383529310000002</c:v>
                </c:pt>
                <c:pt idx="253" formatCode="General">
                  <c:v>0.31501495839999999</c:v>
                </c:pt>
                <c:pt idx="254" formatCode="General">
                  <c:v>0.31619462370000001</c:v>
                </c:pt>
                <c:pt idx="255" formatCode="General">
                  <c:v>0.31737422939999999</c:v>
                </c:pt>
                <c:pt idx="256" formatCode="General">
                  <c:v>0.31855383520000002</c:v>
                </c:pt>
                <c:pt idx="257" formatCode="General">
                  <c:v>0.31973341109999998</c:v>
                </c:pt>
                <c:pt idx="258" formatCode="General">
                  <c:v>0.32091295720000002</c:v>
                </c:pt>
                <c:pt idx="259" formatCode="General">
                  <c:v>0.32209247349999998</c:v>
                </c:pt>
                <c:pt idx="260" formatCode="General">
                  <c:v>0.32327196000000002</c:v>
                </c:pt>
                <c:pt idx="261" formatCode="General">
                  <c:v>0.32445141669999999</c:v>
                </c:pt>
                <c:pt idx="262" formatCode="General">
                  <c:v>0.32563087340000002</c:v>
                </c:pt>
                <c:pt idx="263" formatCode="General">
                  <c:v>0.3268102705</c:v>
                </c:pt>
                <c:pt idx="264" formatCode="General">
                  <c:v>0.32798966769999999</c:v>
                </c:pt>
                <c:pt idx="265" formatCode="General">
                  <c:v>0.32916900519999998</c:v>
                </c:pt>
                <c:pt idx="266" formatCode="General">
                  <c:v>0.33034834270000002</c:v>
                </c:pt>
                <c:pt idx="267" formatCode="General">
                  <c:v>0.33152765039999998</c:v>
                </c:pt>
                <c:pt idx="268" formatCode="General">
                  <c:v>0.33270689850000001</c:v>
                </c:pt>
                <c:pt idx="269" formatCode="General">
                  <c:v>0.33388614649999998</c:v>
                </c:pt>
                <c:pt idx="270" formatCode="General">
                  <c:v>0.33506536479999999</c:v>
                </c:pt>
                <c:pt idx="271" formatCode="General">
                  <c:v>0.33624455330000003</c:v>
                </c:pt>
                <c:pt idx="272" formatCode="General">
                  <c:v>0.33742371199999999</c:v>
                </c:pt>
                <c:pt idx="273" formatCode="General">
                  <c:v>0.33860284089999998</c:v>
                </c:pt>
                <c:pt idx="274" formatCode="General">
                  <c:v>0.33978194</c:v>
                </c:pt>
                <c:pt idx="275" formatCode="General">
                  <c:v>0.34096100930000001</c:v>
                </c:pt>
                <c:pt idx="276" formatCode="General">
                  <c:v>0.34214004869999998</c:v>
                </c:pt>
                <c:pt idx="277" formatCode="General">
                  <c:v>0.34331905839999999</c:v>
                </c:pt>
                <c:pt idx="278" formatCode="General">
                  <c:v>0.34449803829999998</c:v>
                </c:pt>
                <c:pt idx="279" formatCode="General">
                  <c:v>0.3456769884</c:v>
                </c:pt>
                <c:pt idx="280" formatCode="General">
                  <c:v>0.34685590859999998</c:v>
                </c:pt>
                <c:pt idx="281" formatCode="General">
                  <c:v>0.34803479910000001</c:v>
                </c:pt>
                <c:pt idx="282" formatCode="General">
                  <c:v>0.34921365980000002</c:v>
                </c:pt>
                <c:pt idx="283" formatCode="General">
                  <c:v>0.35039252040000002</c:v>
                </c:pt>
                <c:pt idx="284" formatCode="General">
                  <c:v>0.35157132149999998</c:v>
                </c:pt>
                <c:pt idx="285" formatCode="General">
                  <c:v>0.35275009270000002</c:v>
                </c:pt>
                <c:pt idx="286" formatCode="General">
                  <c:v>0.35392883419999999</c:v>
                </c:pt>
                <c:pt idx="287" formatCode="General">
                  <c:v>0.35510754589999999</c:v>
                </c:pt>
                <c:pt idx="288" formatCode="General">
                  <c:v>0.35628625749999998</c:v>
                </c:pt>
                <c:pt idx="289" formatCode="General">
                  <c:v>0.35746490959999999</c:v>
                </c:pt>
                <c:pt idx="290" formatCode="General">
                  <c:v>0.35864353180000003</c:v>
                </c:pt>
                <c:pt idx="291" formatCode="General">
                  <c:v>0.35982212419999998</c:v>
                </c:pt>
                <c:pt idx="292" formatCode="General">
                  <c:v>0.36100068689999998</c:v>
                </c:pt>
                <c:pt idx="293" formatCode="General">
                  <c:v>0.3621792197</c:v>
                </c:pt>
                <c:pt idx="294" formatCode="General">
                  <c:v>0.3633577228</c:v>
                </c:pt>
              </c:numCache>
            </c:numRef>
          </c:xVal>
          <c:yVal>
            <c:numRef>
              <c:f>Sheet1!$B$4:$B$398</c:f>
              <c:numCache>
                <c:formatCode>0.00E+00</c:formatCode>
                <c:ptCount val="395"/>
                <c:pt idx="0">
                  <c:v>1.0003932999999999E-3</c:v>
                </c:pt>
                <c:pt idx="1">
                  <c:v>1.2084526E-3</c:v>
                </c:pt>
                <c:pt idx="2">
                  <c:v>1.1269095999999999E-3</c:v>
                </c:pt>
                <c:pt idx="3">
                  <c:v>1.2147748999999999E-3</c:v>
                </c:pt>
                <c:pt idx="4">
                  <c:v>1.1712628E-3</c:v>
                </c:pt>
                <c:pt idx="5">
                  <c:v>1.1210962000000001E-3</c:v>
                </c:pt>
                <c:pt idx="6">
                  <c:v>1.2534452E-3</c:v>
                </c:pt>
                <c:pt idx="7">
                  <c:v>1.212919E-3</c:v>
                </c:pt>
                <c:pt idx="8">
                  <c:v>1.2063313E-3</c:v>
                </c:pt>
                <c:pt idx="9">
                  <c:v>1.1836785E-3</c:v>
                </c:pt>
                <c:pt idx="10">
                  <c:v>1.2313586000000001E-3</c:v>
                </c:pt>
                <c:pt idx="11">
                  <c:v>1.1706873E-3</c:v>
                </c:pt>
                <c:pt idx="12">
                  <c:v>1.1908178999999999E-3</c:v>
                </c:pt>
                <c:pt idx="13">
                  <c:v>1.1680664000000001E-3</c:v>
                </c:pt>
                <c:pt idx="14">
                  <c:v>1.1851963E-3</c:v>
                </c:pt>
                <c:pt idx="15">
                  <c:v>1.1698721E-3</c:v>
                </c:pt>
                <c:pt idx="16">
                  <c:v>1.1151046E-3</c:v>
                </c:pt>
                <c:pt idx="17">
                  <c:v>1.1533269E-3</c:v>
                </c:pt>
                <c:pt idx="18">
                  <c:v>1.0541357999999999E-3</c:v>
                </c:pt>
                <c:pt idx="19">
                  <c:v>1.0084854000000001E-3</c:v>
                </c:pt>
                <c:pt idx="20">
                  <c:v>1.0676094999999999E-3</c:v>
                </c:pt>
                <c:pt idx="21">
                  <c:v>1.0574069E-3</c:v>
                </c:pt>
                <c:pt idx="22">
                  <c:v>1.0233703999999999E-3</c:v>
                </c:pt>
                <c:pt idx="23">
                  <c:v>1.0663577E-3</c:v>
                </c:pt>
                <c:pt idx="24">
                  <c:v>9.7223850000000001E-4</c:v>
                </c:pt>
                <c:pt idx="25">
                  <c:v>9.2066629999999999E-4</c:v>
                </c:pt>
                <c:pt idx="26">
                  <c:v>9.7334829999999996E-4</c:v>
                </c:pt>
                <c:pt idx="27">
                  <c:v>9.2694999999999995E-4</c:v>
                </c:pt>
                <c:pt idx="28">
                  <c:v>9.3815049999999996E-4</c:v>
                </c:pt>
                <c:pt idx="29">
                  <c:v>1.0131251E-3</c:v>
                </c:pt>
                <c:pt idx="30">
                  <c:v>8.4591410000000005E-4</c:v>
                </c:pt>
                <c:pt idx="31">
                  <c:v>9.2543680000000002E-4</c:v>
                </c:pt>
                <c:pt idx="32">
                  <c:v>9.1176150000000004E-4</c:v>
                </c:pt>
                <c:pt idx="33">
                  <c:v>9.0162589999999996E-4</c:v>
                </c:pt>
                <c:pt idx="34">
                  <c:v>8.2103099999999995E-4</c:v>
                </c:pt>
                <c:pt idx="35">
                  <c:v>7.8793679999999999E-4</c:v>
                </c:pt>
                <c:pt idx="36">
                  <c:v>7.9047850000000001E-4</c:v>
                </c:pt>
                <c:pt idx="37">
                  <c:v>7.7868890000000002E-4</c:v>
                </c:pt>
                <c:pt idx="38">
                  <c:v>8.0401050000000003E-4</c:v>
                </c:pt>
                <c:pt idx="39">
                  <c:v>7.992842E-4</c:v>
                </c:pt>
                <c:pt idx="40">
                  <c:v>7.800789E-4</c:v>
                </c:pt>
                <c:pt idx="41">
                  <c:v>7.1902190000000001E-4</c:v>
                </c:pt>
                <c:pt idx="42">
                  <c:v>7.0863689999999999E-4</c:v>
                </c:pt>
                <c:pt idx="43">
                  <c:v>7.5149519999999999E-4</c:v>
                </c:pt>
                <c:pt idx="44">
                  <c:v>6.7434419999999997E-4</c:v>
                </c:pt>
                <c:pt idx="45">
                  <c:v>6.8397520000000004E-4</c:v>
                </c:pt>
                <c:pt idx="46">
                  <c:v>6.5929129999999999E-4</c:v>
                </c:pt>
                <c:pt idx="47">
                  <c:v>6.4985450000000001E-4</c:v>
                </c:pt>
                <c:pt idx="48">
                  <c:v>5.8953320000000001E-4</c:v>
                </c:pt>
                <c:pt idx="49">
                  <c:v>6.6124399999999996E-4</c:v>
                </c:pt>
                <c:pt idx="50">
                  <c:v>5.9494929999999999E-4</c:v>
                </c:pt>
                <c:pt idx="51" formatCode="General">
                  <c:v>6.376722E-4</c:v>
                </c:pt>
                <c:pt idx="52" formatCode="General">
                  <c:v>5.8079129999999998E-4</c:v>
                </c:pt>
                <c:pt idx="53" formatCode="General">
                  <c:v>5.0911710000000005E-4</c:v>
                </c:pt>
                <c:pt idx="54" formatCode="General">
                  <c:v>5.3577460000000003E-4</c:v>
                </c:pt>
                <c:pt idx="55" formatCode="General">
                  <c:v>5.4699540000000002E-4</c:v>
                </c:pt>
                <c:pt idx="56" formatCode="General">
                  <c:v>5.3138600000000001E-4</c:v>
                </c:pt>
                <c:pt idx="57" formatCode="General">
                  <c:v>5.2755450000000002E-4</c:v>
                </c:pt>
                <c:pt idx="58" formatCode="General">
                  <c:v>5.1125430000000004E-4</c:v>
                </c:pt>
                <c:pt idx="59" formatCode="General">
                  <c:v>4.8183269999999999E-4</c:v>
                </c:pt>
                <c:pt idx="60" formatCode="General">
                  <c:v>5.0395979999999995E-4</c:v>
                </c:pt>
                <c:pt idx="61" formatCode="General">
                  <c:v>4.7443190000000002E-4</c:v>
                </c:pt>
                <c:pt idx="62" formatCode="General">
                  <c:v>4.9287349999999996E-4</c:v>
                </c:pt>
                <c:pt idx="63" formatCode="General">
                  <c:v>4.5629470000000001E-4</c:v>
                </c:pt>
                <c:pt idx="64" formatCode="General">
                  <c:v>4.51633E-4</c:v>
                </c:pt>
                <c:pt idx="65" formatCode="General">
                  <c:v>4.0492499999999999E-4</c:v>
                </c:pt>
                <c:pt idx="66" formatCode="General">
                  <c:v>4.2677809999999998E-4</c:v>
                </c:pt>
                <c:pt idx="67" formatCode="General">
                  <c:v>4.0716899999999998E-4</c:v>
                </c:pt>
                <c:pt idx="68" formatCode="General">
                  <c:v>3.8230799999999999E-4</c:v>
                </c:pt>
                <c:pt idx="69" formatCode="General">
                  <c:v>3.4853670000000001E-4</c:v>
                </c:pt>
                <c:pt idx="70" formatCode="General">
                  <c:v>3.3804400000000002E-4</c:v>
                </c:pt>
                <c:pt idx="71" formatCode="General">
                  <c:v>3.27053E-4</c:v>
                </c:pt>
                <c:pt idx="72" formatCode="General">
                  <c:v>3.4420670000000003E-4</c:v>
                </c:pt>
                <c:pt idx="73" formatCode="General">
                  <c:v>3.4219440000000001E-4</c:v>
                </c:pt>
                <c:pt idx="74" formatCode="General">
                  <c:v>3.2816200000000001E-4</c:v>
                </c:pt>
                <c:pt idx="75" formatCode="General">
                  <c:v>3.5062279999999998E-4</c:v>
                </c:pt>
                <c:pt idx="76" formatCode="General">
                  <c:v>3.9861269999999998E-4</c:v>
                </c:pt>
                <c:pt idx="77" formatCode="General">
                  <c:v>3.1787470000000002E-4</c:v>
                </c:pt>
                <c:pt idx="78" formatCode="General">
                  <c:v>3.2970800000000001E-4</c:v>
                </c:pt>
                <c:pt idx="79" formatCode="General">
                  <c:v>2.7811189999999998E-4</c:v>
                </c:pt>
                <c:pt idx="80" formatCode="General">
                  <c:v>2.7599420000000001E-4</c:v>
                </c:pt>
                <c:pt idx="81" formatCode="General">
                  <c:v>2.760288E-4</c:v>
                </c:pt>
                <c:pt idx="82" formatCode="General">
                  <c:v>2.571901E-4</c:v>
                </c:pt>
                <c:pt idx="83" formatCode="General">
                  <c:v>2.6768979999999999E-4</c:v>
                </c:pt>
                <c:pt idx="84" formatCode="General">
                  <c:v>2.5953480000000001E-4</c:v>
                </c:pt>
                <c:pt idx="85" formatCode="General">
                  <c:v>2.629005E-4</c:v>
                </c:pt>
                <c:pt idx="86" formatCode="General">
                  <c:v>2.6962889999999998E-4</c:v>
                </c:pt>
                <c:pt idx="87" formatCode="General">
                  <c:v>2.0963049999999999E-4</c:v>
                </c:pt>
                <c:pt idx="88" formatCode="General">
                  <c:v>2.1861520000000001E-4</c:v>
                </c:pt>
                <c:pt idx="89" formatCode="General">
                  <c:v>2.027733E-4</c:v>
                </c:pt>
                <c:pt idx="90" formatCode="General">
                  <c:v>1.8812000000000001E-4</c:v>
                </c:pt>
                <c:pt idx="91" formatCode="General">
                  <c:v>2.0295379999999999E-4</c:v>
                </c:pt>
                <c:pt idx="92" formatCode="General">
                  <c:v>2.0180449999999999E-4</c:v>
                </c:pt>
                <c:pt idx="93" formatCode="General">
                  <c:v>2.0011599999999999E-4</c:v>
                </c:pt>
                <c:pt idx="94" formatCode="General">
                  <c:v>2.2268200000000001E-4</c:v>
                </c:pt>
                <c:pt idx="95" formatCode="General">
                  <c:v>2.120248E-4</c:v>
                </c:pt>
                <c:pt idx="96" formatCode="General">
                  <c:v>1.7564910000000001E-4</c:v>
                </c:pt>
                <c:pt idx="97" formatCode="General">
                  <c:v>1.8794600000000001E-4</c:v>
                </c:pt>
                <c:pt idx="98" formatCode="General">
                  <c:v>1.544017E-4</c:v>
                </c:pt>
                <c:pt idx="99" formatCode="General">
                  <c:v>1.6204359999999999E-4</c:v>
                </c:pt>
                <c:pt idx="100" formatCode="General">
                  <c:v>1.5585379999999999E-4</c:v>
                </c:pt>
                <c:pt idx="101" formatCode="General">
                  <c:v>1.8388709999999999E-4</c:v>
                </c:pt>
                <c:pt idx="102" formatCode="General">
                  <c:v>1.449516E-4</c:v>
                </c:pt>
                <c:pt idx="103" formatCode="General">
                  <c:v>1.411548E-4</c:v>
                </c:pt>
                <c:pt idx="104" formatCode="General">
                  <c:v>1.3460220000000001E-4</c:v>
                </c:pt>
                <c:pt idx="105" formatCode="General">
                  <c:v>1.492803E-4</c:v>
                </c:pt>
                <c:pt idx="106" formatCode="General">
                  <c:v>1.083989E-4</c:v>
                </c:pt>
                <c:pt idx="107" formatCode="General">
                  <c:v>9.6371299999999997E-5</c:v>
                </c:pt>
                <c:pt idx="108" formatCode="General">
                  <c:v>6.4305400000000003E-5</c:v>
                </c:pt>
                <c:pt idx="109" formatCode="General">
                  <c:v>8.9010099999999997E-5</c:v>
                </c:pt>
                <c:pt idx="110" formatCode="General">
                  <c:v>1.056757E-4</c:v>
                </c:pt>
                <c:pt idx="111" formatCode="General">
                  <c:v>1.184962E-4</c:v>
                </c:pt>
                <c:pt idx="112" formatCode="General">
                  <c:v>8.1928200000000006E-5</c:v>
                </c:pt>
                <c:pt idx="113" formatCode="General">
                  <c:v>1.035026E-4</c:v>
                </c:pt>
                <c:pt idx="114" formatCode="General">
                  <c:v>8.6555099999999994E-5</c:v>
                </c:pt>
                <c:pt idx="115" formatCode="General">
                  <c:v>7.0847900000000003E-5</c:v>
                </c:pt>
                <c:pt idx="116" formatCode="General">
                  <c:v>8.9711199999999996E-5</c:v>
                </c:pt>
                <c:pt idx="117" formatCode="General">
                  <c:v>5.9548700000000001E-5</c:v>
                </c:pt>
                <c:pt idx="118" formatCode="General">
                  <c:v>8.7023799999999998E-5</c:v>
                </c:pt>
                <c:pt idx="119" formatCode="General">
                  <c:v>6.0961800000000003E-5</c:v>
                </c:pt>
                <c:pt idx="120" formatCode="General">
                  <c:v>8.4690200000000004E-5</c:v>
                </c:pt>
                <c:pt idx="121" formatCode="General">
                  <c:v>9.5167799999999994E-5</c:v>
                </c:pt>
                <c:pt idx="122" formatCode="General">
                  <c:v>7.2651999999999995E-5</c:v>
                </c:pt>
                <c:pt idx="123" formatCode="General">
                  <c:v>5.3301699999999998E-5</c:v>
                </c:pt>
                <c:pt idx="124" formatCode="General">
                  <c:v>1.021924E-4</c:v>
                </c:pt>
                <c:pt idx="125" formatCode="General">
                  <c:v>4.7371799999999999E-5</c:v>
                </c:pt>
                <c:pt idx="126" formatCode="General">
                  <c:v>4.2356800000000001E-5</c:v>
                </c:pt>
                <c:pt idx="127" formatCode="General">
                  <c:v>5.15843E-5</c:v>
                </c:pt>
                <c:pt idx="128" formatCode="General">
                  <c:v>7.6500699999999998E-5</c:v>
                </c:pt>
                <c:pt idx="129" formatCode="General">
                  <c:v>7.5538399999999995E-5</c:v>
                </c:pt>
                <c:pt idx="130" formatCode="General">
                  <c:v>5.7624300000000003E-5</c:v>
                </c:pt>
                <c:pt idx="131" formatCode="General">
                  <c:v>9.9260399999999996E-5</c:v>
                </c:pt>
                <c:pt idx="132" formatCode="General">
                  <c:v>6.1520300000000001E-5</c:v>
                </c:pt>
                <c:pt idx="133" formatCode="General">
                  <c:v>1.7435299999999999E-5</c:v>
                </c:pt>
                <c:pt idx="134" formatCode="General">
                  <c:v>6.3687200000000002E-5</c:v>
                </c:pt>
                <c:pt idx="135" formatCode="General">
                  <c:v>1.21212E-5</c:v>
                </c:pt>
                <c:pt idx="136" formatCode="General">
                  <c:v>5.0613499999999999E-5</c:v>
                </c:pt>
                <c:pt idx="137" formatCode="General">
                  <c:v>4.1445100000000001E-5</c:v>
                </c:pt>
                <c:pt idx="138" formatCode="General">
                  <c:v>6.02896E-5</c:v>
                </c:pt>
                <c:pt idx="139" formatCode="General">
                  <c:v>1.7634100000000001E-5</c:v>
                </c:pt>
                <c:pt idx="140" formatCode="General">
                  <c:v>-8.6496999999999995E-6</c:v>
                </c:pt>
                <c:pt idx="141" formatCode="General">
                  <c:v>1.9293999999999999E-5</c:v>
                </c:pt>
                <c:pt idx="142" formatCode="General">
                  <c:v>4.68899E-5</c:v>
                </c:pt>
                <c:pt idx="143" formatCode="General">
                  <c:v>1.0827599999999999E-5</c:v>
                </c:pt>
                <c:pt idx="144" formatCode="General">
                  <c:v>3.65466E-5</c:v>
                </c:pt>
                <c:pt idx="145" formatCode="General">
                  <c:v>2.1602699999999999E-5</c:v>
                </c:pt>
                <c:pt idx="146" formatCode="General">
                  <c:v>3.2642399999999998E-5</c:v>
                </c:pt>
                <c:pt idx="147" formatCode="General">
                  <c:v>7.4359999999999996E-7</c:v>
                </c:pt>
                <c:pt idx="148" formatCode="General">
                  <c:v>-7.6529999999999994E-6</c:v>
                </c:pt>
                <c:pt idx="149" formatCode="General">
                  <c:v>2.5495800000000001E-5</c:v>
                </c:pt>
                <c:pt idx="150" formatCode="General">
                  <c:v>3.44854E-5</c:v>
                </c:pt>
                <c:pt idx="151" formatCode="General">
                  <c:v>2.21037E-5</c:v>
                </c:pt>
                <c:pt idx="152" formatCode="General">
                  <c:v>3.2166399999999998E-5</c:v>
                </c:pt>
                <c:pt idx="153" formatCode="General">
                  <c:v>1.5603500000000001E-5</c:v>
                </c:pt>
                <c:pt idx="154" formatCode="General">
                  <c:v>4.3334300000000003E-5</c:v>
                </c:pt>
                <c:pt idx="155" formatCode="General">
                  <c:v>3.1331200000000003E-5</c:v>
                </c:pt>
                <c:pt idx="156" formatCode="General">
                  <c:v>-1.2246999999999999E-6</c:v>
                </c:pt>
                <c:pt idx="157" formatCode="General">
                  <c:v>3.9260800000000002E-5</c:v>
                </c:pt>
                <c:pt idx="158" formatCode="General">
                  <c:v>1.09229E-5</c:v>
                </c:pt>
                <c:pt idx="159" formatCode="General">
                  <c:v>8.7023999999999999E-6</c:v>
                </c:pt>
                <c:pt idx="160" formatCode="General">
                  <c:v>2.50304E-5</c:v>
                </c:pt>
                <c:pt idx="161" formatCode="General">
                  <c:v>-1.10587E-5</c:v>
                </c:pt>
                <c:pt idx="162" formatCode="General">
                  <c:v>6.8025999999999999E-6</c:v>
                </c:pt>
                <c:pt idx="163" formatCode="General">
                  <c:v>1.3896900000000001E-5</c:v>
                </c:pt>
                <c:pt idx="164" formatCode="General">
                  <c:v>-2.5901399999999999E-5</c:v>
                </c:pt>
                <c:pt idx="165" formatCode="General">
                  <c:v>3.3906000000000002E-6</c:v>
                </c:pt>
                <c:pt idx="166" formatCode="General">
                  <c:v>2.4251299999999999E-5</c:v>
                </c:pt>
                <c:pt idx="167" formatCode="General">
                  <c:v>2.60071E-5</c:v>
                </c:pt>
                <c:pt idx="168" formatCode="General">
                  <c:v>2.8450400000000001E-5</c:v>
                </c:pt>
                <c:pt idx="169" formatCode="General">
                  <c:v>-1.02814E-5</c:v>
                </c:pt>
                <c:pt idx="170" formatCode="General">
                  <c:v>2.1730100000000001E-5</c:v>
                </c:pt>
                <c:pt idx="171" formatCode="General">
                  <c:v>5.5247400000000002E-5</c:v>
                </c:pt>
                <c:pt idx="172" formatCode="General">
                  <c:v>3.3985500000000002E-5</c:v>
                </c:pt>
                <c:pt idx="173" formatCode="General">
                  <c:v>-1.2093E-6</c:v>
                </c:pt>
                <c:pt idx="174" formatCode="General">
                  <c:v>1.7932E-6</c:v>
                </c:pt>
                <c:pt idx="175" formatCode="General">
                  <c:v>4.3929099999999999E-5</c:v>
                </c:pt>
                <c:pt idx="176" formatCode="General">
                  <c:v>2.2224999999999999E-6</c:v>
                </c:pt>
                <c:pt idx="177" formatCode="General">
                  <c:v>-3.07861E-5</c:v>
                </c:pt>
                <c:pt idx="178" formatCode="General">
                  <c:v>1.7714400000000001E-5</c:v>
                </c:pt>
                <c:pt idx="179" formatCode="General">
                  <c:v>-1.4760700000000001E-5</c:v>
                </c:pt>
                <c:pt idx="180" formatCode="General">
                  <c:v>6.6243999999999996E-6</c:v>
                </c:pt>
                <c:pt idx="181" formatCode="General">
                  <c:v>-2.8239000000000002E-6</c:v>
                </c:pt>
                <c:pt idx="182" formatCode="General">
                  <c:v>-2.2922299999999999E-5</c:v>
                </c:pt>
                <c:pt idx="183" formatCode="General">
                  <c:v>-1.4307299999999999E-5</c:v>
                </c:pt>
                <c:pt idx="184" formatCode="General">
                  <c:v>-7.2416000000000003E-6</c:v>
                </c:pt>
                <c:pt idx="185" formatCode="General">
                  <c:v>1.012E-6</c:v>
                </c:pt>
                <c:pt idx="186" formatCode="General">
                  <c:v>3.7256099999999997E-5</c:v>
                </c:pt>
                <c:pt idx="187" formatCode="General">
                  <c:v>1.2521099999999999E-5</c:v>
                </c:pt>
                <c:pt idx="188" formatCode="General">
                  <c:v>2.2993499999999999E-5</c:v>
                </c:pt>
                <c:pt idx="189" formatCode="General">
                  <c:v>7.3115999999999996E-6</c:v>
                </c:pt>
                <c:pt idx="190" formatCode="General">
                  <c:v>2.0241199999999999E-5</c:v>
                </c:pt>
                <c:pt idx="191" formatCode="General">
                  <c:v>-1.1634099999999999E-5</c:v>
                </c:pt>
                <c:pt idx="192" formatCode="General">
                  <c:v>4.1670000000000001E-6</c:v>
                </c:pt>
                <c:pt idx="193" formatCode="General">
                  <c:v>3.2599299999999998E-5</c:v>
                </c:pt>
                <c:pt idx="194" formatCode="General">
                  <c:v>3.7092399999999997E-5</c:v>
                </c:pt>
                <c:pt idx="195" formatCode="General">
                  <c:v>5.2878599999999999E-5</c:v>
                </c:pt>
                <c:pt idx="196" formatCode="General">
                  <c:v>-1.9939E-5</c:v>
                </c:pt>
                <c:pt idx="197" formatCode="General">
                  <c:v>2.1658299999999999E-5</c:v>
                </c:pt>
                <c:pt idx="198" formatCode="General">
                  <c:v>-3.1828800000000003E-5</c:v>
                </c:pt>
                <c:pt idx="199" formatCode="General">
                  <c:v>3.6022999999999998E-6</c:v>
                </c:pt>
                <c:pt idx="200" formatCode="General">
                  <c:v>1.2983999999999999E-6</c:v>
                </c:pt>
                <c:pt idx="201" formatCode="General">
                  <c:v>2.8403800000000001E-5</c:v>
                </c:pt>
                <c:pt idx="202" formatCode="General">
                  <c:v>-2.1554000000000001E-6</c:v>
                </c:pt>
                <c:pt idx="203" formatCode="General">
                  <c:v>8.3526000000000003E-6</c:v>
                </c:pt>
                <c:pt idx="204" formatCode="General">
                  <c:v>2.3244999999999999E-5</c:v>
                </c:pt>
                <c:pt idx="205" formatCode="General">
                  <c:v>-1.0495100000000001E-5</c:v>
                </c:pt>
                <c:pt idx="206" formatCode="General">
                  <c:v>-4.6367E-6</c:v>
                </c:pt>
                <c:pt idx="207" formatCode="General">
                  <c:v>-1.1080199999999999E-5</c:v>
                </c:pt>
                <c:pt idx="208" formatCode="General">
                  <c:v>-2.1749599999999999E-5</c:v>
                </c:pt>
                <c:pt idx="209" formatCode="General">
                  <c:v>4.1911199999999999E-5</c:v>
                </c:pt>
                <c:pt idx="210" formatCode="General">
                  <c:v>2.2439999999999999E-5</c:v>
                </c:pt>
                <c:pt idx="211" formatCode="General">
                  <c:v>3.8855700000000001E-5</c:v>
                </c:pt>
                <c:pt idx="212" formatCode="General">
                  <c:v>4.3751899999999997E-5</c:v>
                </c:pt>
                <c:pt idx="213" formatCode="General">
                  <c:v>4.1150000000000004E-6</c:v>
                </c:pt>
                <c:pt idx="214" formatCode="General">
                  <c:v>-2.01383E-5</c:v>
                </c:pt>
                <c:pt idx="215" formatCode="General">
                  <c:v>2.0962899999999999E-5</c:v>
                </c:pt>
                <c:pt idx="216" formatCode="General">
                  <c:v>1.40898E-5</c:v>
                </c:pt>
                <c:pt idx="217" formatCode="General">
                  <c:v>3.94514E-5</c:v>
                </c:pt>
                <c:pt idx="218" formatCode="General">
                  <c:v>-1.6003800000000001E-5</c:v>
                </c:pt>
                <c:pt idx="219" formatCode="General">
                  <c:v>-4.9062999999999999E-6</c:v>
                </c:pt>
                <c:pt idx="220" formatCode="General">
                  <c:v>1.32114E-5</c:v>
                </c:pt>
                <c:pt idx="221" formatCode="General">
                  <c:v>-1.0794E-6</c:v>
                </c:pt>
                <c:pt idx="222" formatCode="General">
                  <c:v>-4.7844000000000003E-6</c:v>
                </c:pt>
                <c:pt idx="223" formatCode="General">
                  <c:v>-4.5151000000000002E-6</c:v>
                </c:pt>
                <c:pt idx="224" formatCode="General">
                  <c:v>-1.5457000000000001E-6</c:v>
                </c:pt>
                <c:pt idx="225" formatCode="General">
                  <c:v>2.7180799999999999E-5</c:v>
                </c:pt>
                <c:pt idx="226" formatCode="General">
                  <c:v>3.4186500000000002E-5</c:v>
                </c:pt>
                <c:pt idx="227" formatCode="General">
                  <c:v>-1.9607799999999999E-5</c:v>
                </c:pt>
                <c:pt idx="228" formatCode="General">
                  <c:v>-3.6514100000000003E-5</c:v>
                </c:pt>
                <c:pt idx="229" formatCode="General">
                  <c:v>-1.2700900000000001E-5</c:v>
                </c:pt>
                <c:pt idx="230" formatCode="General">
                  <c:v>3.8576099999999998E-5</c:v>
                </c:pt>
                <c:pt idx="231" formatCode="General">
                  <c:v>1.0037800000000001E-5</c:v>
                </c:pt>
                <c:pt idx="232" formatCode="General">
                  <c:v>1.8737300000000001E-5</c:v>
                </c:pt>
                <c:pt idx="233" formatCode="General">
                  <c:v>1.1849500000000001E-5</c:v>
                </c:pt>
                <c:pt idx="234" formatCode="General">
                  <c:v>8.3538699999999994E-5</c:v>
                </c:pt>
                <c:pt idx="235" formatCode="General">
                  <c:v>-2.1435300000000001E-5</c:v>
                </c:pt>
                <c:pt idx="236" formatCode="General">
                  <c:v>-4.9349E-6</c:v>
                </c:pt>
                <c:pt idx="237" formatCode="General">
                  <c:v>-3.6071600000000002E-5</c:v>
                </c:pt>
                <c:pt idx="238" formatCode="General">
                  <c:v>-9.3519999999999996E-6</c:v>
                </c:pt>
                <c:pt idx="239" formatCode="General">
                  <c:v>-1.10441E-5</c:v>
                </c:pt>
                <c:pt idx="240" formatCode="General">
                  <c:v>-1.6010000000000001E-7</c:v>
                </c:pt>
                <c:pt idx="241" formatCode="General">
                  <c:v>-1.64034E-5</c:v>
                </c:pt>
                <c:pt idx="242" formatCode="General">
                  <c:v>8.7010000000000004E-7</c:v>
                </c:pt>
                <c:pt idx="243" formatCode="General">
                  <c:v>1.2020000000000001E-6</c:v>
                </c:pt>
                <c:pt idx="244" formatCode="General">
                  <c:v>-3.0819499999999999E-5</c:v>
                </c:pt>
                <c:pt idx="245" formatCode="General">
                  <c:v>-4.5974399999999998E-5</c:v>
                </c:pt>
                <c:pt idx="246" formatCode="General">
                  <c:v>3.0645400000000003E-5</c:v>
                </c:pt>
                <c:pt idx="247" formatCode="General">
                  <c:v>3.8915699999999997E-5</c:v>
                </c:pt>
                <c:pt idx="248" formatCode="General">
                  <c:v>-9.7584999999999998E-6</c:v>
                </c:pt>
                <c:pt idx="249" formatCode="General">
                  <c:v>-4.0412000000000004E-6</c:v>
                </c:pt>
                <c:pt idx="250" formatCode="General">
                  <c:v>2.13171E-5</c:v>
                </c:pt>
                <c:pt idx="251" formatCode="General">
                  <c:v>-4.4636199999999998E-5</c:v>
                </c:pt>
                <c:pt idx="252" formatCode="General">
                  <c:v>3.7098799999999998E-5</c:v>
                </c:pt>
                <c:pt idx="253" formatCode="General">
                  <c:v>-2.3541999999999998E-6</c:v>
                </c:pt>
                <c:pt idx="254" formatCode="General">
                  <c:v>-2.8477900000000001E-5</c:v>
                </c:pt>
                <c:pt idx="255" formatCode="General">
                  <c:v>3.4177899999999997E-5</c:v>
                </c:pt>
                <c:pt idx="256" formatCode="General">
                  <c:v>6.6801699999999994E-5</c:v>
                </c:pt>
                <c:pt idx="257" formatCode="General">
                  <c:v>-1.9737399999999998E-5</c:v>
                </c:pt>
                <c:pt idx="258" formatCode="General">
                  <c:v>-2.7628300000000001E-5</c:v>
                </c:pt>
                <c:pt idx="259" formatCode="General">
                  <c:v>4.0417200000000003E-5</c:v>
                </c:pt>
                <c:pt idx="260" formatCode="General">
                  <c:v>2.9451400000000001E-5</c:v>
                </c:pt>
                <c:pt idx="261" formatCode="General">
                  <c:v>1.9309999999999998E-6</c:v>
                </c:pt>
                <c:pt idx="262" formatCode="General">
                  <c:v>-8.1470600000000006E-5</c:v>
                </c:pt>
                <c:pt idx="263" formatCode="General">
                  <c:v>7.4377500000000004E-5</c:v>
                </c:pt>
                <c:pt idx="264" formatCode="General">
                  <c:v>4.8538500000000003E-5</c:v>
                </c:pt>
                <c:pt idx="265" formatCode="General">
                  <c:v>-1.8122300000000001E-5</c:v>
                </c:pt>
                <c:pt idx="266" formatCode="General">
                  <c:v>1.3448210000000001E-4</c:v>
                </c:pt>
                <c:pt idx="267" formatCode="General">
                  <c:v>2.88222E-5</c:v>
                </c:pt>
                <c:pt idx="268" formatCode="General">
                  <c:v>1.26954E-5</c:v>
                </c:pt>
                <c:pt idx="269" formatCode="General">
                  <c:v>-1.7703500000000001E-5</c:v>
                </c:pt>
                <c:pt idx="270" formatCode="General">
                  <c:v>-7.9557599999999999E-5</c:v>
                </c:pt>
                <c:pt idx="271" formatCode="General">
                  <c:v>-1.058095E-4</c:v>
                </c:pt>
                <c:pt idx="272" formatCode="General">
                  <c:v>6.1362400000000001E-5</c:v>
                </c:pt>
                <c:pt idx="273" formatCode="General">
                  <c:v>2.8862800000000001E-5</c:v>
                </c:pt>
                <c:pt idx="274" formatCode="General">
                  <c:v>-3.6511399999999997E-5</c:v>
                </c:pt>
                <c:pt idx="275" formatCode="General">
                  <c:v>3.8709299999999999E-5</c:v>
                </c:pt>
                <c:pt idx="276" formatCode="General">
                  <c:v>-4.9660999999999998E-5</c:v>
                </c:pt>
                <c:pt idx="277" formatCode="General">
                  <c:v>6.6724900000000002E-5</c:v>
                </c:pt>
                <c:pt idx="278" formatCode="General">
                  <c:v>-2.4329100000000001E-5</c:v>
                </c:pt>
                <c:pt idx="279" formatCode="General">
                  <c:v>-2.6612E-6</c:v>
                </c:pt>
                <c:pt idx="280" formatCode="General">
                  <c:v>3.0162899999999999E-5</c:v>
                </c:pt>
                <c:pt idx="281" formatCode="General">
                  <c:v>7.1325300000000006E-5</c:v>
                </c:pt>
                <c:pt idx="282" formatCode="General">
                  <c:v>3.59439E-5</c:v>
                </c:pt>
                <c:pt idx="283" formatCode="General">
                  <c:v>-1.04201E-5</c:v>
                </c:pt>
                <c:pt idx="284" formatCode="General">
                  <c:v>3.7399099999999999E-5</c:v>
                </c:pt>
                <c:pt idx="285" formatCode="General">
                  <c:v>-8.8369E-6</c:v>
                </c:pt>
                <c:pt idx="286" formatCode="General">
                  <c:v>-1.5195120000000001E-4</c:v>
                </c:pt>
                <c:pt idx="287" formatCode="General">
                  <c:v>-1.410393E-4</c:v>
                </c:pt>
                <c:pt idx="288" formatCode="General">
                  <c:v>-8.0870099999999997E-5</c:v>
                </c:pt>
                <c:pt idx="289" formatCode="General">
                  <c:v>1.5280210000000001E-4</c:v>
                </c:pt>
                <c:pt idx="290" formatCode="General">
                  <c:v>1.9091320000000001E-4</c:v>
                </c:pt>
                <c:pt idx="291" formatCode="General">
                  <c:v>-9.5533599999999996E-5</c:v>
                </c:pt>
                <c:pt idx="292" formatCode="General">
                  <c:v>2.2715840000000001E-4</c:v>
                </c:pt>
                <c:pt idx="293" formatCode="General">
                  <c:v>5.5844599999999997E-5</c:v>
                </c:pt>
                <c:pt idx="294" formatCode="General">
                  <c:v>1.09404E-4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Sheet1!$A$4:$A$398</c:f>
              <c:numCache>
                <c:formatCode>0.00E+00</c:formatCode>
                <c:ptCount val="395"/>
                <c:pt idx="0">
                  <c:v>1.5973642499999999E-2</c:v>
                </c:pt>
                <c:pt idx="1">
                  <c:v>1.71568673E-2</c:v>
                </c:pt>
                <c:pt idx="2">
                  <c:v>1.8340092200000001E-2</c:v>
                </c:pt>
                <c:pt idx="3">
                  <c:v>1.9523315100000001E-2</c:v>
                </c:pt>
                <c:pt idx="4">
                  <c:v>2.07065362E-2</c:v>
                </c:pt>
                <c:pt idx="5">
                  <c:v>2.1889757400000001E-2</c:v>
                </c:pt>
                <c:pt idx="6">
                  <c:v>2.30729748E-2</c:v>
                </c:pt>
                <c:pt idx="7">
                  <c:v>2.4256190300000001E-2</c:v>
                </c:pt>
                <c:pt idx="8">
                  <c:v>2.5439403999999999E-2</c:v>
                </c:pt>
                <c:pt idx="9">
                  <c:v>2.6622615799999999E-2</c:v>
                </c:pt>
                <c:pt idx="10">
                  <c:v>2.7805823800000001E-2</c:v>
                </c:pt>
                <c:pt idx="11">
                  <c:v>2.89890319E-2</c:v>
                </c:pt>
                <c:pt idx="12">
                  <c:v>3.0172234400000001E-2</c:v>
                </c:pt>
                <c:pt idx="13">
                  <c:v>3.1355436899999999E-2</c:v>
                </c:pt>
                <c:pt idx="14">
                  <c:v>3.2538637500000002E-2</c:v>
                </c:pt>
                <c:pt idx="15">
                  <c:v>3.3721834399999998E-2</c:v>
                </c:pt>
                <c:pt idx="16">
                  <c:v>3.4905027599999999E-2</c:v>
                </c:pt>
                <c:pt idx="17">
                  <c:v>3.6088216999999999E-2</c:v>
                </c:pt>
                <c:pt idx="18">
                  <c:v>3.7271402799999999E-2</c:v>
                </c:pt>
                <c:pt idx="19">
                  <c:v>3.8454588499999998E-2</c:v>
                </c:pt>
                <c:pt idx="20">
                  <c:v>3.9637770500000002E-2</c:v>
                </c:pt>
                <c:pt idx="21">
                  <c:v>4.08209488E-2</c:v>
                </c:pt>
                <c:pt idx="22">
                  <c:v>4.2004119600000001E-2</c:v>
                </c:pt>
                <c:pt idx="23">
                  <c:v>4.3187290400000002E-2</c:v>
                </c:pt>
                <c:pt idx="24">
                  <c:v>4.4370457500000002E-2</c:v>
                </c:pt>
                <c:pt idx="25">
                  <c:v>4.5553620900000001E-2</c:v>
                </c:pt>
                <c:pt idx="26">
                  <c:v>4.67367806E-2</c:v>
                </c:pt>
                <c:pt idx="27">
                  <c:v>4.7919936500000003E-2</c:v>
                </c:pt>
                <c:pt idx="28">
                  <c:v>4.9103088699999999E-2</c:v>
                </c:pt>
                <c:pt idx="29">
                  <c:v>5.0286233399999998E-2</c:v>
                </c:pt>
                <c:pt idx="30">
                  <c:v>5.1469374399999997E-2</c:v>
                </c:pt>
                <c:pt idx="31">
                  <c:v>5.2652515499999997E-2</c:v>
                </c:pt>
                <c:pt idx="32">
                  <c:v>5.3835648999999999E-2</c:v>
                </c:pt>
                <c:pt idx="33">
                  <c:v>5.5018778900000002E-2</c:v>
                </c:pt>
                <c:pt idx="34">
                  <c:v>5.6201901300000003E-2</c:v>
                </c:pt>
                <c:pt idx="35">
                  <c:v>5.7385023700000003E-2</c:v>
                </c:pt>
                <c:pt idx="36">
                  <c:v>5.85681386E-2</c:v>
                </c:pt>
                <c:pt idx="37">
                  <c:v>5.9751246100000002E-2</c:v>
                </c:pt>
                <c:pt idx="38">
                  <c:v>6.0934349899999997E-2</c:v>
                </c:pt>
                <c:pt idx="39">
                  <c:v>6.2117449900000003E-2</c:v>
                </c:pt>
                <c:pt idx="40">
                  <c:v>6.3300542500000001E-2</c:v>
                </c:pt>
                <c:pt idx="41">
                  <c:v>6.4483635100000006E-2</c:v>
                </c:pt>
                <c:pt idx="42">
                  <c:v>6.5666720299999995E-2</c:v>
                </c:pt>
                <c:pt idx="43">
                  <c:v>6.6849798000000002E-2</c:v>
                </c:pt>
                <c:pt idx="44">
                  <c:v>6.8032868199999999E-2</c:v>
                </c:pt>
                <c:pt idx="45">
                  <c:v>6.9215930999999994E-2</c:v>
                </c:pt>
                <c:pt idx="46">
                  <c:v>7.0398993800000004E-2</c:v>
                </c:pt>
                <c:pt idx="47">
                  <c:v>7.1582049100000003E-2</c:v>
                </c:pt>
                <c:pt idx="48">
                  <c:v>7.2765097000000001E-2</c:v>
                </c:pt>
                <c:pt idx="49">
                  <c:v>7.3948137499999997E-2</c:v>
                </c:pt>
                <c:pt idx="50">
                  <c:v>7.5131177899999999E-2</c:v>
                </c:pt>
                <c:pt idx="51" formatCode="General">
                  <c:v>7.6314203400000002E-2</c:v>
                </c:pt>
                <c:pt idx="52" formatCode="General">
                  <c:v>7.7497229000000001E-2</c:v>
                </c:pt>
                <c:pt idx="53" formatCode="General">
                  <c:v>7.8680247100000003E-2</c:v>
                </c:pt>
                <c:pt idx="54" formatCode="General">
                  <c:v>7.9863257699999995E-2</c:v>
                </c:pt>
                <c:pt idx="55" formatCode="General">
                  <c:v>8.1046253400000004E-2</c:v>
                </c:pt>
                <c:pt idx="56" formatCode="General">
                  <c:v>8.2229249200000007E-2</c:v>
                </c:pt>
                <c:pt idx="57" formatCode="General">
                  <c:v>8.34122375E-2</c:v>
                </c:pt>
                <c:pt idx="58" formatCode="General">
                  <c:v>8.4595225800000007E-2</c:v>
                </c:pt>
                <c:pt idx="59" formatCode="General">
                  <c:v>8.5778199099999994E-2</c:v>
                </c:pt>
                <c:pt idx="60" formatCode="General">
                  <c:v>8.6961165100000001E-2</c:v>
                </c:pt>
                <c:pt idx="61" formatCode="General">
                  <c:v>8.8144123599999999E-2</c:v>
                </c:pt>
                <c:pt idx="62" formatCode="General">
                  <c:v>8.93270746E-2</c:v>
                </c:pt>
                <c:pt idx="63" formatCode="General">
                  <c:v>9.0510025600000002E-2</c:v>
                </c:pt>
                <c:pt idx="64" formatCode="General">
                  <c:v>9.16929618E-2</c:v>
                </c:pt>
                <c:pt idx="65" formatCode="General">
                  <c:v>9.2875890399999994E-2</c:v>
                </c:pt>
                <c:pt idx="66" formatCode="General">
                  <c:v>9.4058811699999995E-2</c:v>
                </c:pt>
                <c:pt idx="67" formatCode="General">
                  <c:v>9.5241725400000005E-2</c:v>
                </c:pt>
                <c:pt idx="68" formatCode="General">
                  <c:v>9.6424631799999994E-2</c:v>
                </c:pt>
                <c:pt idx="69" formatCode="General">
                  <c:v>9.7607523200000004E-2</c:v>
                </c:pt>
                <c:pt idx="70" formatCode="General">
                  <c:v>9.8790414600000001E-2</c:v>
                </c:pt>
                <c:pt idx="71" formatCode="General">
                  <c:v>9.9973298599999996E-2</c:v>
                </c:pt>
                <c:pt idx="72" formatCode="General">
                  <c:v>0.10115616769999999</c:v>
                </c:pt>
                <c:pt idx="73" formatCode="General">
                  <c:v>0.1023390293</c:v>
                </c:pt>
                <c:pt idx="74" formatCode="General">
                  <c:v>0.10352188349999999</c:v>
                </c:pt>
                <c:pt idx="75" formatCode="General">
                  <c:v>0.1047047302</c:v>
                </c:pt>
                <c:pt idx="76" formatCode="General">
                  <c:v>0.1058875695</c:v>
                </c:pt>
                <c:pt idx="77" formatCode="General">
                  <c:v>0.10707038639999999</c:v>
                </c:pt>
                <c:pt idx="78" formatCode="General">
                  <c:v>0.1082532108</c:v>
                </c:pt>
                <c:pt idx="79" formatCode="General">
                  <c:v>0.10943602030000001</c:v>
                </c:pt>
                <c:pt idx="80" formatCode="General">
                  <c:v>0.1106188223</c:v>
                </c:pt>
                <c:pt idx="81" formatCode="General">
                  <c:v>0.1118016094</c:v>
                </c:pt>
                <c:pt idx="82" formatCode="General">
                  <c:v>0.1129843965</c:v>
                </c:pt>
                <c:pt idx="83" formatCode="General">
                  <c:v>0.1141671687</c:v>
                </c:pt>
                <c:pt idx="84" formatCode="General">
                  <c:v>0.1153499335</c:v>
                </c:pt>
                <c:pt idx="85" formatCode="General">
                  <c:v>0.1165326834</c:v>
                </c:pt>
                <c:pt idx="86" formatCode="General">
                  <c:v>0.1177154183</c:v>
                </c:pt>
                <c:pt idx="87" formatCode="General">
                  <c:v>0.1188981533</c:v>
                </c:pt>
                <c:pt idx="88" formatCode="General">
                  <c:v>0.1200808808</c:v>
                </c:pt>
                <c:pt idx="89" formatCode="General">
                  <c:v>0.12126359339999999</c:v>
                </c:pt>
                <c:pt idx="90" formatCode="General">
                  <c:v>0.12244629109999999</c:v>
                </c:pt>
                <c:pt idx="91" formatCode="General">
                  <c:v>0.1236289814</c:v>
                </c:pt>
                <c:pt idx="92" formatCode="General">
                  <c:v>0.1248116568</c:v>
                </c:pt>
                <c:pt idx="93" formatCode="General">
                  <c:v>0.12599432469999999</c:v>
                </c:pt>
                <c:pt idx="94" formatCode="General">
                  <c:v>0.1271769851</c:v>
                </c:pt>
                <c:pt idx="95" formatCode="General">
                  <c:v>0.12835964559999999</c:v>
                </c:pt>
                <c:pt idx="96" formatCode="General">
                  <c:v>0.12954227630000001</c:v>
                </c:pt>
                <c:pt idx="97" formatCode="General">
                  <c:v>0.13072490689999999</c:v>
                </c:pt>
                <c:pt idx="98" formatCode="General">
                  <c:v>0.1319075227</c:v>
                </c:pt>
                <c:pt idx="99" formatCode="General">
                  <c:v>0.13309012349999999</c:v>
                </c:pt>
                <c:pt idx="100" formatCode="General">
                  <c:v>0.1342727095</c:v>
                </c:pt>
                <c:pt idx="101" formatCode="General">
                  <c:v>0.13545529540000001</c:v>
                </c:pt>
                <c:pt idx="102" formatCode="General">
                  <c:v>0.13663786650000001</c:v>
                </c:pt>
                <c:pt idx="103" formatCode="General">
                  <c:v>0.13782042259999999</c:v>
                </c:pt>
                <c:pt idx="104" formatCode="General">
                  <c:v>0.1390029639</c:v>
                </c:pt>
                <c:pt idx="105" formatCode="General">
                  <c:v>0.1401855052</c:v>
                </c:pt>
                <c:pt idx="106" formatCode="General">
                  <c:v>0.14136803149999999</c:v>
                </c:pt>
                <c:pt idx="107" formatCode="General">
                  <c:v>0.142550543</c:v>
                </c:pt>
                <c:pt idx="108" formatCode="General">
                  <c:v>0.14373303949999999</c:v>
                </c:pt>
                <c:pt idx="109" formatCode="General">
                  <c:v>0.1449155211</c:v>
                </c:pt>
                <c:pt idx="110" formatCode="General">
                  <c:v>0.14609800279999999</c:v>
                </c:pt>
                <c:pt idx="111" formatCode="General">
                  <c:v>0.1472804546</c:v>
                </c:pt>
                <c:pt idx="112" formatCode="General">
                  <c:v>0.14846290649999999</c:v>
                </c:pt>
                <c:pt idx="113" formatCode="General">
                  <c:v>0.14964534339999999</c:v>
                </c:pt>
                <c:pt idx="114" formatCode="General">
                  <c:v>0.15082776549999999</c:v>
                </c:pt>
                <c:pt idx="115" formatCode="General">
                  <c:v>0.15201017259999999</c:v>
                </c:pt>
                <c:pt idx="116" formatCode="General">
                  <c:v>0.1531925797</c:v>
                </c:pt>
                <c:pt idx="117" formatCode="General">
                  <c:v>0.15437495709999999</c:v>
                </c:pt>
                <c:pt idx="118" formatCode="General">
                  <c:v>0.1555573344</c:v>
                </c:pt>
                <c:pt idx="119" formatCode="General">
                  <c:v>0.1567396969</c:v>
                </c:pt>
                <c:pt idx="120" formatCode="General">
                  <c:v>0.15792204439999999</c:v>
                </c:pt>
                <c:pt idx="121" formatCode="General">
                  <c:v>0.15910437699999999</c:v>
                </c:pt>
                <c:pt idx="122" formatCode="General">
                  <c:v>0.16028667990000001</c:v>
                </c:pt>
                <c:pt idx="123" formatCode="General">
                  <c:v>0.16146898270000001</c:v>
                </c:pt>
                <c:pt idx="124" formatCode="General">
                  <c:v>0.16265128549999999</c:v>
                </c:pt>
                <c:pt idx="125" formatCode="General">
                  <c:v>0.16383355860000001</c:v>
                </c:pt>
                <c:pt idx="126" formatCode="General">
                  <c:v>0.16501581670000001</c:v>
                </c:pt>
                <c:pt idx="127" formatCode="General">
                  <c:v>0.16619807480000001</c:v>
                </c:pt>
                <c:pt idx="128" formatCode="General">
                  <c:v>0.16738030309999999</c:v>
                </c:pt>
                <c:pt idx="129" formatCode="General">
                  <c:v>0.16856251659999999</c:v>
                </c:pt>
                <c:pt idx="130" formatCode="General">
                  <c:v>0.16974473000000001</c:v>
                </c:pt>
                <c:pt idx="131" formatCode="General">
                  <c:v>0.17092691360000001</c:v>
                </c:pt>
                <c:pt idx="132" formatCode="General">
                  <c:v>0.17210909720000001</c:v>
                </c:pt>
                <c:pt idx="133" formatCode="General">
                  <c:v>0.173291266</c:v>
                </c:pt>
                <c:pt idx="134" formatCode="General">
                  <c:v>0.17447340489999999</c:v>
                </c:pt>
                <c:pt idx="135" formatCode="General">
                  <c:v>0.17565554380000001</c:v>
                </c:pt>
                <c:pt idx="136" formatCode="General">
                  <c:v>0.1768376529</c:v>
                </c:pt>
                <c:pt idx="137" formatCode="General">
                  <c:v>0.178019762</c:v>
                </c:pt>
                <c:pt idx="138" formatCode="General">
                  <c:v>0.17920185629999999</c:v>
                </c:pt>
                <c:pt idx="139" formatCode="General">
                  <c:v>0.18038392070000001</c:v>
                </c:pt>
                <c:pt idx="140" formatCode="General">
                  <c:v>0.18156598509999999</c:v>
                </c:pt>
                <c:pt idx="141" formatCode="General">
                  <c:v>0.18274801969999999</c:v>
                </c:pt>
                <c:pt idx="142" formatCode="General">
                  <c:v>0.18393005430000001</c:v>
                </c:pt>
                <c:pt idx="143" formatCode="General">
                  <c:v>0.1851120591</c:v>
                </c:pt>
                <c:pt idx="144" formatCode="General">
                  <c:v>0.1862940639</c:v>
                </c:pt>
                <c:pt idx="145" formatCode="General">
                  <c:v>0.18747602399999999</c:v>
                </c:pt>
                <c:pt idx="146" formatCode="General">
                  <c:v>0.18865799899999999</c:v>
                </c:pt>
                <c:pt idx="147" formatCode="General">
                  <c:v>0.1898399442</c:v>
                </c:pt>
                <c:pt idx="148" formatCode="General">
                  <c:v>0.19102187449999999</c:v>
                </c:pt>
                <c:pt idx="149" formatCode="General">
                  <c:v>0.1922037899</c:v>
                </c:pt>
                <c:pt idx="150" formatCode="General">
                  <c:v>0.19338569050000001</c:v>
                </c:pt>
                <c:pt idx="151" formatCode="General">
                  <c:v>0.1945675761</c:v>
                </c:pt>
                <c:pt idx="152" formatCode="General">
                  <c:v>0.1957494467</c:v>
                </c:pt>
                <c:pt idx="153" formatCode="General">
                  <c:v>0.19693127269999999</c:v>
                </c:pt>
                <c:pt idx="154" formatCode="General">
                  <c:v>0.1981131136</c:v>
                </c:pt>
                <c:pt idx="155" formatCode="General">
                  <c:v>0.19929492469999999</c:v>
                </c:pt>
                <c:pt idx="156" formatCode="General">
                  <c:v>0.2004767358</c:v>
                </c:pt>
                <c:pt idx="157" formatCode="General">
                  <c:v>0.20165851709999999</c:v>
                </c:pt>
                <c:pt idx="158" formatCode="General">
                  <c:v>0.2028402835</c:v>
                </c:pt>
                <c:pt idx="159" formatCode="General">
                  <c:v>0.20402202010000001</c:v>
                </c:pt>
                <c:pt idx="160" formatCode="General">
                  <c:v>0.20520375669999999</c:v>
                </c:pt>
                <c:pt idx="161" formatCode="General">
                  <c:v>0.2063854635</c:v>
                </c:pt>
                <c:pt idx="162" formatCode="General">
                  <c:v>0.20756715540000001</c:v>
                </c:pt>
                <c:pt idx="163" formatCode="General">
                  <c:v>0.20874883229999999</c:v>
                </c:pt>
                <c:pt idx="164" formatCode="General">
                  <c:v>0.2099304944</c:v>
                </c:pt>
                <c:pt idx="165" formatCode="General">
                  <c:v>0.21111212670000001</c:v>
                </c:pt>
                <c:pt idx="166" formatCode="General">
                  <c:v>0.212293759</c:v>
                </c:pt>
                <c:pt idx="167" formatCode="General">
                  <c:v>0.21347536149999999</c:v>
                </c:pt>
                <c:pt idx="168" formatCode="General">
                  <c:v>0.21465694900000001</c:v>
                </c:pt>
                <c:pt idx="169" formatCode="General">
                  <c:v>0.21583852170000001</c:v>
                </c:pt>
                <c:pt idx="170" formatCode="General">
                  <c:v>0.21702006460000001</c:v>
                </c:pt>
                <c:pt idx="171" formatCode="General">
                  <c:v>0.21820159259999999</c:v>
                </c:pt>
                <c:pt idx="172" formatCode="General">
                  <c:v>0.2193831205</c:v>
                </c:pt>
                <c:pt idx="173" formatCode="General">
                  <c:v>0.22056460380000001</c:v>
                </c:pt>
                <c:pt idx="174" formatCode="General">
                  <c:v>0.22174608709999999</c:v>
                </c:pt>
                <c:pt idx="175" formatCode="General">
                  <c:v>0.22292754049999999</c:v>
                </c:pt>
                <c:pt idx="176" formatCode="General">
                  <c:v>0.22410897909999999</c:v>
                </c:pt>
                <c:pt idx="177" formatCode="General">
                  <c:v>0.22529040280000001</c:v>
                </c:pt>
                <c:pt idx="178" formatCode="General">
                  <c:v>0.2264717966</c:v>
                </c:pt>
                <c:pt idx="179" formatCode="General">
                  <c:v>0.22765317560000001</c:v>
                </c:pt>
                <c:pt idx="180" formatCode="General">
                  <c:v>0.22883453970000001</c:v>
                </c:pt>
                <c:pt idx="181" formatCode="General">
                  <c:v>0.23001588880000001</c:v>
                </c:pt>
                <c:pt idx="182" formatCode="General">
                  <c:v>0.2311972082</c:v>
                </c:pt>
                <c:pt idx="183" formatCode="General">
                  <c:v>0.2323785126</c:v>
                </c:pt>
                <c:pt idx="184" formatCode="General">
                  <c:v>0.23355978729999999</c:v>
                </c:pt>
                <c:pt idx="185" formatCode="General">
                  <c:v>0.23474106189999999</c:v>
                </c:pt>
                <c:pt idx="186" formatCode="General">
                  <c:v>0.23592230680000001</c:v>
                </c:pt>
                <c:pt idx="187" formatCode="General">
                  <c:v>0.23710352179999999</c:v>
                </c:pt>
                <c:pt idx="188" formatCode="General">
                  <c:v>0.23828473689999999</c:v>
                </c:pt>
                <c:pt idx="189" formatCode="General">
                  <c:v>0.23946590719999999</c:v>
                </c:pt>
                <c:pt idx="190" formatCode="General">
                  <c:v>0.2406470627</c:v>
                </c:pt>
                <c:pt idx="191" formatCode="General">
                  <c:v>0.24182821809999999</c:v>
                </c:pt>
                <c:pt idx="192" formatCode="General">
                  <c:v>0.24300934369999999</c:v>
                </c:pt>
                <c:pt idx="193" formatCode="General">
                  <c:v>0.2441904396</c:v>
                </c:pt>
                <c:pt idx="194" formatCode="General">
                  <c:v>0.2453715205</c:v>
                </c:pt>
                <c:pt idx="195" formatCode="General">
                  <c:v>0.24655258660000001</c:v>
                </c:pt>
                <c:pt idx="196" formatCode="General">
                  <c:v>0.2477336228</c:v>
                </c:pt>
                <c:pt idx="197" formatCode="General">
                  <c:v>0.24891462919999999</c:v>
                </c:pt>
                <c:pt idx="198" formatCode="General">
                  <c:v>0.25009563569999999</c:v>
                </c:pt>
                <c:pt idx="199" formatCode="General">
                  <c:v>0.25127661229999998</c:v>
                </c:pt>
                <c:pt idx="200" formatCode="General">
                  <c:v>0.25245755910000001</c:v>
                </c:pt>
                <c:pt idx="201" formatCode="General">
                  <c:v>0.25363847610000001</c:v>
                </c:pt>
                <c:pt idx="202" formatCode="General">
                  <c:v>0.25481939320000002</c:v>
                </c:pt>
                <c:pt idx="203" formatCode="General">
                  <c:v>0.2560002804</c:v>
                </c:pt>
                <c:pt idx="204" formatCode="General">
                  <c:v>0.25718116759999998</c:v>
                </c:pt>
                <c:pt idx="205" formatCode="General">
                  <c:v>0.25836199520000003</c:v>
                </c:pt>
                <c:pt idx="206" formatCode="General">
                  <c:v>0.25954282280000002</c:v>
                </c:pt>
                <c:pt idx="207" formatCode="General">
                  <c:v>0.26072362069999999</c:v>
                </c:pt>
                <c:pt idx="208" formatCode="General">
                  <c:v>0.26190441850000001</c:v>
                </c:pt>
                <c:pt idx="209" formatCode="General">
                  <c:v>0.26308515669999999</c:v>
                </c:pt>
                <c:pt idx="210" formatCode="General">
                  <c:v>0.26426589490000002</c:v>
                </c:pt>
                <c:pt idx="211" formatCode="General">
                  <c:v>0.26544660329999997</c:v>
                </c:pt>
                <c:pt idx="212" formatCode="General">
                  <c:v>0.26662731169999998</c:v>
                </c:pt>
                <c:pt idx="213" formatCode="General">
                  <c:v>0.2678079605</c:v>
                </c:pt>
                <c:pt idx="214" formatCode="General">
                  <c:v>0.26898860930000001</c:v>
                </c:pt>
                <c:pt idx="215" formatCode="General">
                  <c:v>0.27016922830000001</c:v>
                </c:pt>
                <c:pt idx="216" formatCode="General">
                  <c:v>0.2713498473</c:v>
                </c:pt>
                <c:pt idx="217" formatCode="General">
                  <c:v>0.27253040670000001</c:v>
                </c:pt>
                <c:pt idx="218" formatCode="General">
                  <c:v>0.27371096610000001</c:v>
                </c:pt>
                <c:pt idx="219" formatCode="General">
                  <c:v>0.27489149569999999</c:v>
                </c:pt>
                <c:pt idx="220" formatCode="General">
                  <c:v>0.2760719955</c:v>
                </c:pt>
                <c:pt idx="221" formatCode="General">
                  <c:v>0.27725246549999999</c:v>
                </c:pt>
                <c:pt idx="222" formatCode="General">
                  <c:v>0.27843293549999998</c:v>
                </c:pt>
                <c:pt idx="223" formatCode="General">
                  <c:v>0.2796133757</c:v>
                </c:pt>
                <c:pt idx="224" formatCode="General">
                  <c:v>0.28079378599999999</c:v>
                </c:pt>
                <c:pt idx="225" formatCode="General">
                  <c:v>0.28197416660000002</c:v>
                </c:pt>
                <c:pt idx="226" formatCode="General">
                  <c:v>0.2831545472</c:v>
                </c:pt>
                <c:pt idx="227" formatCode="General">
                  <c:v>0.28433486819999998</c:v>
                </c:pt>
                <c:pt idx="228" formatCode="General">
                  <c:v>0.28551518920000002</c:v>
                </c:pt>
                <c:pt idx="229" formatCode="General">
                  <c:v>0.28669548030000003</c:v>
                </c:pt>
                <c:pt idx="230" formatCode="General">
                  <c:v>0.28787577149999999</c:v>
                </c:pt>
                <c:pt idx="231" formatCode="General">
                  <c:v>0.28905600310000001</c:v>
                </c:pt>
                <c:pt idx="232" formatCode="General">
                  <c:v>0.29023623469999998</c:v>
                </c:pt>
                <c:pt idx="233" formatCode="General">
                  <c:v>0.29141640660000001</c:v>
                </c:pt>
                <c:pt idx="234" formatCode="General">
                  <c:v>0.29259657859999999</c:v>
                </c:pt>
                <c:pt idx="235" formatCode="General">
                  <c:v>0.2937767208</c:v>
                </c:pt>
                <c:pt idx="236" formatCode="General">
                  <c:v>0.29495683309999998</c:v>
                </c:pt>
                <c:pt idx="237" formatCode="General">
                  <c:v>0.29613694550000003</c:v>
                </c:pt>
                <c:pt idx="238" formatCode="General">
                  <c:v>0.29731699820000002</c:v>
                </c:pt>
                <c:pt idx="239" formatCode="General">
                  <c:v>0.29849705100000001</c:v>
                </c:pt>
                <c:pt idx="240" formatCode="General">
                  <c:v>0.29967707399999999</c:v>
                </c:pt>
                <c:pt idx="241" formatCode="General">
                  <c:v>0.30085706709999999</c:v>
                </c:pt>
                <c:pt idx="242" formatCode="General">
                  <c:v>0.30203703050000003</c:v>
                </c:pt>
                <c:pt idx="243" formatCode="General">
                  <c:v>0.30321696399999998</c:v>
                </c:pt>
                <c:pt idx="244" formatCode="General">
                  <c:v>0.30439689759999999</c:v>
                </c:pt>
                <c:pt idx="245" formatCode="General">
                  <c:v>0.30557677150000001</c:v>
                </c:pt>
                <c:pt idx="246" formatCode="General">
                  <c:v>0.30675664540000003</c:v>
                </c:pt>
                <c:pt idx="247" formatCode="General">
                  <c:v>0.30793648959999997</c:v>
                </c:pt>
                <c:pt idx="248" formatCode="General">
                  <c:v>0.3091163039</c:v>
                </c:pt>
                <c:pt idx="249" formatCode="General">
                  <c:v>0.31029608850000001</c:v>
                </c:pt>
                <c:pt idx="250" formatCode="General">
                  <c:v>0.31147584319999999</c:v>
                </c:pt>
                <c:pt idx="251" formatCode="General">
                  <c:v>0.3126555681</c:v>
                </c:pt>
                <c:pt idx="252" formatCode="General">
                  <c:v>0.31383529310000002</c:v>
                </c:pt>
                <c:pt idx="253" formatCode="General">
                  <c:v>0.31501495839999999</c:v>
                </c:pt>
                <c:pt idx="254" formatCode="General">
                  <c:v>0.31619462370000001</c:v>
                </c:pt>
                <c:pt idx="255" formatCode="General">
                  <c:v>0.31737422939999999</c:v>
                </c:pt>
                <c:pt idx="256" formatCode="General">
                  <c:v>0.31855383520000002</c:v>
                </c:pt>
                <c:pt idx="257" formatCode="General">
                  <c:v>0.31973341109999998</c:v>
                </c:pt>
                <c:pt idx="258" formatCode="General">
                  <c:v>0.32091295720000002</c:v>
                </c:pt>
                <c:pt idx="259" formatCode="General">
                  <c:v>0.32209247349999998</c:v>
                </c:pt>
                <c:pt idx="260" formatCode="General">
                  <c:v>0.32327196000000002</c:v>
                </c:pt>
                <c:pt idx="261" formatCode="General">
                  <c:v>0.32445141669999999</c:v>
                </c:pt>
                <c:pt idx="262" formatCode="General">
                  <c:v>0.32563087340000002</c:v>
                </c:pt>
                <c:pt idx="263" formatCode="General">
                  <c:v>0.3268102705</c:v>
                </c:pt>
                <c:pt idx="264" formatCode="General">
                  <c:v>0.32798966769999999</c:v>
                </c:pt>
                <c:pt idx="265" formatCode="General">
                  <c:v>0.32916900519999998</c:v>
                </c:pt>
                <c:pt idx="266" formatCode="General">
                  <c:v>0.33034834270000002</c:v>
                </c:pt>
                <c:pt idx="267" formatCode="General">
                  <c:v>0.33152765039999998</c:v>
                </c:pt>
                <c:pt idx="268" formatCode="General">
                  <c:v>0.33270689850000001</c:v>
                </c:pt>
                <c:pt idx="269" formatCode="General">
                  <c:v>0.33388614649999998</c:v>
                </c:pt>
                <c:pt idx="270" formatCode="General">
                  <c:v>0.33506536479999999</c:v>
                </c:pt>
                <c:pt idx="271" formatCode="General">
                  <c:v>0.33624455330000003</c:v>
                </c:pt>
                <c:pt idx="272" formatCode="General">
                  <c:v>0.33742371199999999</c:v>
                </c:pt>
                <c:pt idx="273" formatCode="General">
                  <c:v>0.33860284089999998</c:v>
                </c:pt>
                <c:pt idx="274" formatCode="General">
                  <c:v>0.33978194</c:v>
                </c:pt>
                <c:pt idx="275" formatCode="General">
                  <c:v>0.34096100930000001</c:v>
                </c:pt>
                <c:pt idx="276" formatCode="General">
                  <c:v>0.34214004869999998</c:v>
                </c:pt>
                <c:pt idx="277" formatCode="General">
                  <c:v>0.34331905839999999</c:v>
                </c:pt>
                <c:pt idx="278" formatCode="General">
                  <c:v>0.34449803829999998</c:v>
                </c:pt>
                <c:pt idx="279" formatCode="General">
                  <c:v>0.3456769884</c:v>
                </c:pt>
                <c:pt idx="280" formatCode="General">
                  <c:v>0.34685590859999998</c:v>
                </c:pt>
                <c:pt idx="281" formatCode="General">
                  <c:v>0.34803479910000001</c:v>
                </c:pt>
                <c:pt idx="282" formatCode="General">
                  <c:v>0.34921365980000002</c:v>
                </c:pt>
                <c:pt idx="283" formatCode="General">
                  <c:v>0.35039252040000002</c:v>
                </c:pt>
                <c:pt idx="284" formatCode="General">
                  <c:v>0.35157132149999998</c:v>
                </c:pt>
                <c:pt idx="285" formatCode="General">
                  <c:v>0.35275009270000002</c:v>
                </c:pt>
                <c:pt idx="286" formatCode="General">
                  <c:v>0.35392883419999999</c:v>
                </c:pt>
                <c:pt idx="287" formatCode="General">
                  <c:v>0.35510754589999999</c:v>
                </c:pt>
                <c:pt idx="288" formatCode="General">
                  <c:v>0.35628625749999998</c:v>
                </c:pt>
                <c:pt idx="289" formatCode="General">
                  <c:v>0.35746490959999999</c:v>
                </c:pt>
                <c:pt idx="290" formatCode="General">
                  <c:v>0.35864353180000003</c:v>
                </c:pt>
                <c:pt idx="291" formatCode="General">
                  <c:v>0.35982212419999998</c:v>
                </c:pt>
                <c:pt idx="292" formatCode="General">
                  <c:v>0.36100068689999998</c:v>
                </c:pt>
                <c:pt idx="293" formatCode="General">
                  <c:v>0.3621792197</c:v>
                </c:pt>
                <c:pt idx="294" formatCode="General">
                  <c:v>0.3633577228</c:v>
                </c:pt>
              </c:numCache>
            </c:numRef>
          </c:xVal>
          <c:yVal>
            <c:numRef>
              <c:f>Sheet1!$E$4:$E$398</c:f>
              <c:numCache>
                <c:formatCode>0.00E+00</c:formatCode>
                <c:ptCount val="395"/>
                <c:pt idx="0">
                  <c:v>1.3204744533728756E-3</c:v>
                </c:pt>
                <c:pt idx="1">
                  <c:v>1.3124202108947983E-3</c:v>
                </c:pt>
                <c:pt idx="2">
                  <c:v>1.3043659677360185E-3</c:v>
                </c:pt>
                <c:pt idx="3">
                  <c:v>1.2963117381912918E-3</c:v>
                </c:pt>
                <c:pt idx="4">
                  <c:v>1.2857041241353202E-3</c:v>
                </c:pt>
                <c:pt idx="5">
                  <c:v>1.2733737867180591E-3</c:v>
                </c:pt>
                <c:pt idx="6">
                  <c:v>1.261043488900564E-3</c:v>
                </c:pt>
                <c:pt idx="7">
                  <c:v>1.2487132108829509E-3</c:v>
                </c:pt>
                <c:pt idx="8">
                  <c:v>1.2363829516231224E-3</c:v>
                </c:pt>
                <c:pt idx="9">
                  <c:v>1.2240527121631763E-3</c:v>
                </c:pt>
                <c:pt idx="10">
                  <c:v>1.2117225123029957E-3</c:v>
                </c:pt>
                <c:pt idx="11">
                  <c:v>1.1993923114007163E-3</c:v>
                </c:pt>
                <c:pt idx="12">
                  <c:v>1.1866439735666583E-3</c:v>
                </c:pt>
                <c:pt idx="13">
                  <c:v>1.1714409455134526E-3</c:v>
                </c:pt>
                <c:pt idx="14">
                  <c:v>1.1562379418734415E-3</c:v>
                </c:pt>
                <c:pt idx="15">
                  <c:v>1.1410349857749157E-3</c:v>
                </c:pt>
                <c:pt idx="16">
                  <c:v>1.1258320772178747E-3</c:v>
                </c:pt>
                <c:pt idx="17">
                  <c:v>1.1106292174872237E-3</c:v>
                </c:pt>
                <c:pt idx="18">
                  <c:v>1.0954264040131528E-3</c:v>
                </c:pt>
                <c:pt idx="19">
                  <c:v>1.0802235918239865E-3</c:v>
                </c:pt>
                <c:pt idx="20">
                  <c:v>1.0650208271763052E-3</c:v>
                </c:pt>
                <c:pt idx="21">
                  <c:v>1.0488946254208324E-3</c:v>
                </c:pt>
                <c:pt idx="22">
                  <c:v>1.0323610567948079E-3</c:v>
                </c:pt>
                <c:pt idx="23">
                  <c:v>1.0158274881687831E-3</c:v>
                </c:pt>
                <c:pt idx="24">
                  <c:v>9.9929397124637071E-4</c:v>
                </c:pt>
                <c:pt idx="25">
                  <c:v>9.8276050602756995E-4</c:v>
                </c:pt>
                <c:pt idx="26">
                  <c:v>9.6622709251238128E-4</c:v>
                </c:pt>
                <c:pt idx="27">
                  <c:v>9.4969373209819971E-4</c:v>
                </c:pt>
                <c:pt idx="28">
                  <c:v>9.331604233876298E-4</c:v>
                </c:pt>
                <c:pt idx="29">
                  <c:v>9.1664488390839189E-4</c:v>
                </c:pt>
                <c:pt idx="30">
                  <c:v>9.0018474732018344E-4</c:v>
                </c:pt>
                <c:pt idx="31">
                  <c:v>8.8372460934075126E-4</c:v>
                </c:pt>
                <c:pt idx="32">
                  <c:v>8.67264577094311E-4</c:v>
                </c:pt>
                <c:pt idx="33">
                  <c:v>8.5080459493191995E-4</c:v>
                </c:pt>
                <c:pt idx="34">
                  <c:v>8.3434471711129731E-4</c:v>
                </c:pt>
                <c:pt idx="35">
                  <c:v>8.1788483929067489E-4</c:v>
                </c:pt>
                <c:pt idx="36">
                  <c:v>8.0142506581182098E-4</c:v>
                </c:pt>
                <c:pt idx="37">
                  <c:v>7.8496539528351186E-4</c:v>
                </c:pt>
                <c:pt idx="38">
                  <c:v>7.6940060982076382E-4</c:v>
                </c:pt>
                <c:pt idx="39">
                  <c:v>7.5407410697662881E-4</c:v>
                </c:pt>
                <c:pt idx="40">
                  <c:v>7.3874769999600592E-4</c:v>
                </c:pt>
                <c:pt idx="41">
                  <c:v>7.2342129301538292E-4</c:v>
                </c:pt>
                <c:pt idx="42">
                  <c:v>7.0809498189827215E-4</c:v>
                </c:pt>
                <c:pt idx="43">
                  <c:v>6.9276876794012584E-4</c:v>
                </c:pt>
                <c:pt idx="44">
                  <c:v>6.7744265114094476E-4</c:v>
                </c:pt>
                <c:pt idx="45">
                  <c:v>6.6211663020527558E-4</c:v>
                </c:pt>
                <c:pt idx="46">
                  <c:v>6.4738230619031621E-4</c:v>
                </c:pt>
                <c:pt idx="47">
                  <c:v>6.3381082114935018E-4</c:v>
                </c:pt>
                <c:pt idx="48">
                  <c:v>6.2023942099789808E-4</c:v>
                </c:pt>
                <c:pt idx="49">
                  <c:v>6.0666810573596001E-4</c:v>
                </c:pt>
                <c:pt idx="50">
                  <c:v>5.9309679162117734E-4</c:v>
                </c:pt>
                <c:pt idx="51">
                  <c:v>5.7952564843257782E-4</c:v>
                </c:pt>
                <c:pt idx="52">
                  <c:v>5.6595450409682312E-4</c:v>
                </c:pt>
                <c:pt idx="53">
                  <c:v>5.5238344579773763E-4</c:v>
                </c:pt>
                <c:pt idx="54">
                  <c:v>5.3881247353532169E-4</c:v>
                </c:pt>
                <c:pt idx="55">
                  <c:v>5.2697221854936167E-4</c:v>
                </c:pt>
                <c:pt idx="56">
                  <c:v>5.1535813999545202E-4</c:v>
                </c:pt>
                <c:pt idx="57">
                  <c:v>5.0374413507290195E-4</c:v>
                </c:pt>
                <c:pt idx="58">
                  <c:v>4.9213013015035189E-4</c:v>
                </c:pt>
                <c:pt idx="59">
                  <c:v>4.8051627249052125E-4</c:v>
                </c:pt>
                <c:pt idx="60">
                  <c:v>4.6890248649854684E-4</c:v>
                </c:pt>
                <c:pt idx="61">
                  <c:v>4.5728877413793239E-4</c:v>
                </c:pt>
                <c:pt idx="62">
                  <c:v>4.4567513540867725E-4</c:v>
                </c:pt>
                <c:pt idx="63">
                  <c:v>4.348581430843594E-4</c:v>
                </c:pt>
                <c:pt idx="64">
                  <c:v>4.2509236449647702E-4</c:v>
                </c:pt>
                <c:pt idx="65">
                  <c:v>4.1532664865070817E-4</c:v>
                </c:pt>
                <c:pt idx="66">
                  <c:v>4.0556099307039015E-4</c:v>
                </c:pt>
                <c:pt idx="67">
                  <c:v>3.9579540023218556E-4</c:v>
                </c:pt>
                <c:pt idx="68">
                  <c:v>3.8602986765943234E-4</c:v>
                </c:pt>
                <c:pt idx="69">
                  <c:v>3.7626445891979752E-4</c:v>
                </c:pt>
                <c:pt idx="70">
                  <c:v>3.6649905018016282E-4</c:v>
                </c:pt>
                <c:pt idx="71">
                  <c:v>3.5673370253153341E-4</c:v>
                </c:pt>
                <c:pt idx="72">
                  <c:v>3.4850776039574015E-4</c:v>
                </c:pt>
                <c:pt idx="73">
                  <c:v>3.4031741953058765E-4</c:v>
                </c:pt>
                <c:pt idx="74">
                  <c:v>3.3212712990433104E-4</c:v>
                </c:pt>
                <c:pt idx="75">
                  <c:v>3.2393689220938779E-4</c:v>
                </c:pt>
                <c:pt idx="76">
                  <c:v>3.1574670575334037E-4</c:v>
                </c:pt>
                <c:pt idx="77">
                  <c:v>3.0755667439881588E-4</c:v>
                </c:pt>
                <c:pt idx="78">
                  <c:v>2.9936659111297792E-4</c:v>
                </c:pt>
                <c:pt idx="79">
                  <c:v>2.9117661099734937E-4</c:v>
                </c:pt>
                <c:pt idx="80">
                  <c:v>2.8365249675930119E-4</c:v>
                </c:pt>
                <c:pt idx="81">
                  <c:v>2.7673527641158325E-4</c:v>
                </c:pt>
                <c:pt idx="82">
                  <c:v>2.6981805606386526E-4</c:v>
                </c:pt>
                <c:pt idx="83">
                  <c:v>2.6290092285489211E-4</c:v>
                </c:pt>
                <c:pt idx="84">
                  <c:v>2.5598383292287937E-4</c:v>
                </c:pt>
                <c:pt idx="85">
                  <c:v>2.4906683012961131E-4</c:v>
                </c:pt>
                <c:pt idx="86">
                  <c:v>2.4214991505991184E-4</c:v>
                </c:pt>
                <c:pt idx="87">
                  <c:v>2.3523299940538865E-4</c:v>
                </c:pt>
                <c:pt idx="88">
                  <c:v>2.2838670137702161E-4</c:v>
                </c:pt>
                <c:pt idx="89">
                  <c:v>2.2250191047620661E-4</c:v>
                </c:pt>
                <c:pt idx="90">
                  <c:v>2.1661719371291623E-4</c:v>
                </c:pt>
                <c:pt idx="91">
                  <c:v>2.1073251376960429E-4</c:v>
                </c:pt>
                <c:pt idx="92">
                  <c:v>2.0484790796381706E-4</c:v>
                </c:pt>
                <c:pt idx="93">
                  <c:v>1.9896333947557585E-4</c:v>
                </c:pt>
                <c:pt idx="94">
                  <c:v>1.930788083048804E-4</c:v>
                </c:pt>
                <c:pt idx="95">
                  <c:v>1.8719427663661776E-4</c:v>
                </c:pt>
                <c:pt idx="96">
                  <c:v>1.8130989324340404E-4</c:v>
                </c:pt>
                <c:pt idx="97">
                  <c:v>1.7596998341167891E-4</c:v>
                </c:pt>
                <c:pt idx="98">
                  <c:v>1.7097392952791066E-4</c:v>
                </c:pt>
                <c:pt idx="99">
                  <c:v>1.6597793901282766E-4</c:v>
                </c:pt>
                <c:pt idx="100">
                  <c:v>1.6098201102151394E-4</c:v>
                </c:pt>
                <c:pt idx="101">
                  <c:v>1.5598608345265811E-4</c:v>
                </c:pt>
                <c:pt idx="102">
                  <c:v>1.5099021840757159E-4</c:v>
                </c:pt>
                <c:pt idx="103">
                  <c:v>1.4599441673117031E-4</c:v>
                </c:pt>
                <c:pt idx="104">
                  <c:v>1.4099867757853823E-4</c:v>
                </c:pt>
                <c:pt idx="105">
                  <c:v>1.3613233133680694E-4</c:v>
                </c:pt>
                <c:pt idx="106">
                  <c:v>1.3196148698709319E-4</c:v>
                </c:pt>
                <c:pt idx="107">
                  <c:v>1.2779069483790672E-4</c:v>
                </c:pt>
                <c:pt idx="108">
                  <c:v>1.2361995559466004E-4</c:v>
                </c:pt>
                <c:pt idx="109">
                  <c:v>1.1944926890464687E-4</c:v>
                </c:pt>
                <c:pt idx="110">
                  <c:v>1.1527858186192747E-4</c:v>
                </c:pt>
                <c:pt idx="111">
                  <c:v>1.1110800027838141E-4</c:v>
                </c:pt>
                <c:pt idx="112">
                  <c:v>1.069374183421291E-4</c:v>
                </c:pt>
                <c:pt idx="113">
                  <c:v>1.0276688931181657E-4</c:v>
                </c:pt>
                <c:pt idx="114">
                  <c:v>9.9156812861123786E-5</c:v>
                </c:pt>
                <c:pt idx="115">
                  <c:v>9.5786883022960356E-5</c:v>
                </c:pt>
                <c:pt idx="116">
                  <c:v>9.2416953184797006E-5</c:v>
                </c:pt>
                <c:pt idx="117">
                  <c:v>8.9047107993381954E-5</c:v>
                </c:pt>
                <c:pt idx="118">
                  <c:v>8.5677263086972726E-5</c:v>
                </c:pt>
                <c:pt idx="119">
                  <c:v>8.2307460361434693E-5</c:v>
                </c:pt>
                <c:pt idx="120">
                  <c:v>7.8937700386779762E-5</c:v>
                </c:pt>
                <c:pt idx="121">
                  <c:v>7.5567982878001823E-5</c:v>
                </c:pt>
                <c:pt idx="122">
                  <c:v>7.2385238658684374E-5</c:v>
                </c:pt>
                <c:pt idx="123">
                  <c:v>6.9786357590806845E-5</c:v>
                </c:pt>
                <c:pt idx="124">
                  <c:v>6.7187476522929303E-5</c:v>
                </c:pt>
                <c:pt idx="125">
                  <c:v>6.4588660740161138E-5</c:v>
                </c:pt>
                <c:pt idx="126">
                  <c:v>6.1989877929670509E-5</c:v>
                </c:pt>
                <c:pt idx="127">
                  <c:v>5.9391095119179881E-5</c:v>
                </c:pt>
                <c:pt idx="128">
                  <c:v>5.6792377813614E-5</c:v>
                </c:pt>
                <c:pt idx="129">
                  <c:v>5.4193693040695125E-5</c:v>
                </c:pt>
                <c:pt idx="130">
                  <c:v>5.1595008487591465E-5</c:v>
                </c:pt>
                <c:pt idx="131">
                  <c:v>4.955136713862087E-5</c:v>
                </c:pt>
                <c:pt idx="132">
                  <c:v>4.7660565447280715E-5</c:v>
                </c:pt>
                <c:pt idx="133">
                  <c:v>4.5769787427276427E-5</c:v>
                </c:pt>
                <c:pt idx="134">
                  <c:v>4.3879057229768204E-5</c:v>
                </c:pt>
                <c:pt idx="135">
                  <c:v>4.1988327032259914E-5</c:v>
                </c:pt>
                <c:pt idx="136">
                  <c:v>4.0097644497306305E-5</c:v>
                </c:pt>
                <c:pt idx="137">
                  <c:v>3.8206961962352704E-5</c:v>
                </c:pt>
                <c:pt idx="138">
                  <c:v>3.6316303098734956E-5</c:v>
                </c:pt>
                <c:pt idx="139">
                  <c:v>3.4622551960168165E-5</c:v>
                </c:pt>
                <c:pt idx="140">
                  <c:v>3.333805849123687E-5</c:v>
                </c:pt>
                <c:pt idx="141">
                  <c:v>3.2053597404555939E-5</c:v>
                </c:pt>
                <c:pt idx="142">
                  <c:v>3.0769136317874973E-5</c:v>
                </c:pt>
                <c:pt idx="143">
                  <c:v>2.9484707613444423E-5</c:v>
                </c:pt>
                <c:pt idx="144">
                  <c:v>2.820027890901387E-5</c:v>
                </c:pt>
                <c:pt idx="145">
                  <c:v>2.6915898777958944E-5</c:v>
                </c:pt>
                <c:pt idx="146">
                  <c:v>2.5631502455778762E-5</c:v>
                </c:pt>
                <c:pt idx="147">
                  <c:v>2.4347138515848981E-5</c:v>
                </c:pt>
                <c:pt idx="148">
                  <c:v>2.3474190679056562E-5</c:v>
                </c:pt>
                <c:pt idx="149">
                  <c:v>2.2665690440747433E-5</c:v>
                </c:pt>
                <c:pt idx="150">
                  <c:v>2.1857200326516142E-5</c:v>
                </c:pt>
                <c:pt idx="151">
                  <c:v>2.1048720473174592E-5</c:v>
                </c:pt>
                <c:pt idx="152">
                  <c:v>2.0240250880722761E-5</c:v>
                </c:pt>
                <c:pt idx="153">
                  <c:v>1.9431811797316351E-5</c:v>
                </c:pt>
                <c:pt idx="154">
                  <c:v>1.8623362521426145E-5</c:v>
                </c:pt>
                <c:pt idx="155">
                  <c:v>1.7814933630503521E-5</c:v>
                </c:pt>
                <c:pt idx="156">
                  <c:v>1.7143877955921551E-5</c:v>
                </c:pt>
                <c:pt idx="157">
                  <c:v>1.6676004182605123E-5</c:v>
                </c:pt>
                <c:pt idx="158">
                  <c:v>1.6208136308281338E-5</c:v>
                </c:pt>
                <c:pt idx="159">
                  <c:v>1.5740280231942881E-5</c:v>
                </c:pt>
                <c:pt idx="160">
                  <c:v>1.527242415560444E-5</c:v>
                </c:pt>
                <c:pt idx="161">
                  <c:v>1.4804579877251328E-5</c:v>
                </c:pt>
                <c:pt idx="162">
                  <c:v>1.4336741497890876E-5</c:v>
                </c:pt>
                <c:pt idx="163">
                  <c:v>1.3868909057113666E-5</c:v>
                </c:pt>
                <c:pt idx="164">
                  <c:v>1.3401082475738552E-5</c:v>
                </c:pt>
                <c:pt idx="165">
                  <c:v>1.313984918057851E-5</c:v>
                </c:pt>
                <c:pt idx="166">
                  <c:v>1.2891526797716766E-5</c:v>
                </c:pt>
                <c:pt idx="167">
                  <c:v>1.2643210677384427E-5</c:v>
                </c:pt>
                <c:pt idx="168">
                  <c:v>1.2394897709331967E-5</c:v>
                </c:pt>
                <c:pt idx="169">
                  <c:v>1.2146587851529009E-5</c:v>
                </c:pt>
                <c:pt idx="170">
                  <c:v>1.1898284256255443E-5</c:v>
                </c:pt>
                <c:pt idx="171">
                  <c:v>1.1649983792246581E-5</c:v>
                </c:pt>
                <c:pt idx="172">
                  <c:v>1.1401683349252914E-5</c:v>
                </c:pt>
                <c:pt idx="173">
                  <c:v>1.1213217255675533E-5</c:v>
                </c:pt>
                <c:pt idx="174">
                  <c:v>1.1090115230982549E-5</c:v>
                </c:pt>
                <c:pt idx="175">
                  <c:v>1.0967016321653574E-5</c:v>
                </c:pt>
                <c:pt idx="176">
                  <c:v>1.0843918954377675E-5</c:v>
                </c:pt>
                <c:pt idx="177">
                  <c:v>1.072082313957413E-5</c:v>
                </c:pt>
                <c:pt idx="178">
                  <c:v>1.05977304401346E-5</c:v>
                </c:pt>
                <c:pt idx="179">
                  <c:v>1.0474639282748139E-5</c:v>
                </c:pt>
                <c:pt idx="180">
                  <c:v>1.0351549677834048E-5</c:v>
                </c:pt>
                <c:pt idx="181">
                  <c:v>1.0229279207721731E-5</c:v>
                </c:pt>
                <c:pt idx="182">
                  <c:v>1.01669800689924E-5</c:v>
                </c:pt>
                <c:pt idx="183">
                  <c:v>1.0104681721316771E-5</c:v>
                </c:pt>
                <c:pt idx="184">
                  <c:v>1.0042384939927464E-5</c:v>
                </c:pt>
                <c:pt idx="185">
                  <c:v>9.9800881638118454E-6</c:v>
                </c:pt>
                <c:pt idx="186">
                  <c:v>9.9177929539825526E-6</c:v>
                </c:pt>
                <c:pt idx="187">
                  <c:v>9.8554993209869653E-6</c:v>
                </c:pt>
                <c:pt idx="188">
                  <c:v>9.7932056827176865E-6</c:v>
                </c:pt>
                <c:pt idx="189">
                  <c:v>9.7309144070621237E-6</c:v>
                </c:pt>
                <c:pt idx="190">
                  <c:v>9.6809496522794947E-6</c:v>
                </c:pt>
                <c:pt idx="191">
                  <c:v>9.641158705018648E-6</c:v>
                </c:pt>
                <c:pt idx="192">
                  <c:v>9.6013687616648418E-6</c:v>
                </c:pt>
                <c:pt idx="193">
                  <c:v>9.5615798188492669E-6</c:v>
                </c:pt>
                <c:pt idx="194">
                  <c:v>9.5217913813560385E-6</c:v>
                </c:pt>
                <c:pt idx="195">
                  <c:v>9.482003442447504E-6</c:v>
                </c:pt>
                <c:pt idx="196">
                  <c:v>9.4422165108148397E-6</c:v>
                </c:pt>
                <c:pt idx="197">
                  <c:v>9.4024305830892193E-6</c:v>
                </c:pt>
                <c:pt idx="198">
                  <c:v>9.362868737056233E-6</c:v>
                </c:pt>
                <c:pt idx="199">
                  <c:v>9.3258509725095602E-6</c:v>
                </c:pt>
                <c:pt idx="200">
                  <c:v>9.2888341420452242E-6</c:v>
                </c:pt>
                <c:pt idx="201">
                  <c:v>9.2518182456632252E-6</c:v>
                </c:pt>
                <c:pt idx="202">
                  <c:v>9.2148023461467265E-6</c:v>
                </c:pt>
                <c:pt idx="203">
                  <c:v>9.1777873838470644E-6</c:v>
                </c:pt>
                <c:pt idx="204">
                  <c:v>9.1407724215474056E-6</c:v>
                </c:pt>
                <c:pt idx="205">
                  <c:v>9.1037593274124207E-6</c:v>
                </c:pt>
                <c:pt idx="206">
                  <c:v>9.0667462332774357E-6</c:v>
                </c:pt>
                <c:pt idx="207">
                  <c:v>9.0266434467153917E-6</c:v>
                </c:pt>
                <c:pt idx="208">
                  <c:v>8.9845880350231785E-6</c:v>
                </c:pt>
                <c:pt idx="209">
                  <c:v>8.9425347460504831E-6</c:v>
                </c:pt>
                <c:pt idx="210">
                  <c:v>8.9004814570777878E-6</c:v>
                </c:pt>
                <c:pt idx="211">
                  <c:v>8.8584292294648532E-6</c:v>
                </c:pt>
                <c:pt idx="212">
                  <c:v>8.8163770018519185E-6</c:v>
                </c:pt>
                <c:pt idx="213">
                  <c:v>8.7743268969584984E-6</c:v>
                </c:pt>
                <c:pt idx="214">
                  <c:v>8.7322767920650783E-6</c:v>
                </c:pt>
                <c:pt idx="215">
                  <c:v>8.6892892082981223E-6</c:v>
                </c:pt>
                <c:pt idx="216">
                  <c:v>8.6406924512218726E-6</c:v>
                </c:pt>
                <c:pt idx="217">
                  <c:v>8.5920981474067685E-6</c:v>
                </c:pt>
                <c:pt idx="218">
                  <c:v>8.5435038435916611E-6</c:v>
                </c:pt>
                <c:pt idx="219">
                  <c:v>8.4949107664071298E-6</c:v>
                </c:pt>
                <c:pt idx="220">
                  <c:v>8.4463189158531714E-6</c:v>
                </c:pt>
                <c:pt idx="221">
                  <c:v>8.3977282919297892E-6</c:v>
                </c:pt>
                <c:pt idx="222">
                  <c:v>8.3491376680064037E-6</c:v>
                </c:pt>
                <c:pt idx="223">
                  <c:v>8.3005482707135909E-6</c:v>
                </c:pt>
                <c:pt idx="224">
                  <c:v>8.2491731201154638E-6</c:v>
                </c:pt>
                <c:pt idx="225">
                  <c:v>8.1964418577062981E-6</c:v>
                </c:pt>
                <c:pt idx="226">
                  <c:v>8.1437105952971324E-6</c:v>
                </c:pt>
                <c:pt idx="227">
                  <c:v>8.0909819954048209E-6</c:v>
                </c:pt>
                <c:pt idx="228">
                  <c:v>8.038253395512506E-6</c:v>
                </c:pt>
                <c:pt idx="229">
                  <c:v>7.9855261313459275E-6</c:v>
                </c:pt>
                <c:pt idx="230">
                  <c:v>7.9327988627120396E-6</c:v>
                </c:pt>
                <c:pt idx="231">
                  <c:v>7.8800742565950025E-6</c:v>
                </c:pt>
                <c:pt idx="232">
                  <c:v>7.8272148667809548E-6</c:v>
                </c:pt>
                <c:pt idx="233">
                  <c:v>7.773819580625834E-6</c:v>
                </c:pt>
                <c:pt idx="234">
                  <c:v>7.7204242899463409E-6</c:v>
                </c:pt>
                <c:pt idx="235">
                  <c:v>7.6670303475276656E-6</c:v>
                </c:pt>
                <c:pt idx="236">
                  <c:v>7.6136377578941711E-6</c:v>
                </c:pt>
                <c:pt idx="237">
                  <c:v>7.5602451637363085E-6</c:v>
                </c:pt>
                <c:pt idx="238">
                  <c:v>7.5068552706244418E-6</c:v>
                </c:pt>
                <c:pt idx="239">
                  <c:v>7.4534653729882097E-6</c:v>
                </c:pt>
                <c:pt idx="240">
                  <c:v>7.4000768236127953E-6</c:v>
                </c:pt>
                <c:pt idx="241">
                  <c:v>7.3488583922758785E-6</c:v>
                </c:pt>
                <c:pt idx="242">
                  <c:v>7.2984583775462107E-6</c:v>
                </c:pt>
                <c:pt idx="243">
                  <c:v>7.2480596399412788E-6</c:v>
                </c:pt>
                <c:pt idx="244">
                  <c:v>7.1976608980650241E-6</c:v>
                </c:pt>
                <c:pt idx="245">
                  <c:v>7.1472647061669102E-6</c:v>
                </c:pt>
                <c:pt idx="246">
                  <c:v>7.096868514268798E-6</c:v>
                </c:pt>
                <c:pt idx="247">
                  <c:v>7.0464735909527794E-6</c:v>
                </c:pt>
                <c:pt idx="248">
                  <c:v>6.9960799447614885E-6</c:v>
                </c:pt>
                <c:pt idx="249">
                  <c:v>6.947064083450039E-6</c:v>
                </c:pt>
                <c:pt idx="250">
                  <c:v>6.9021576659975048E-6</c:v>
                </c:pt>
                <c:pt idx="251">
                  <c:v>6.857252382858095E-6</c:v>
                </c:pt>
                <c:pt idx="252">
                  <c:v>6.8123470959122632E-6</c:v>
                </c:pt>
                <c:pt idx="253">
                  <c:v>6.7674440813991057E-6</c:v>
                </c:pt>
                <c:pt idx="254">
                  <c:v>6.7225410668859449E-6</c:v>
                </c:pt>
                <c:pt idx="255">
                  <c:v>6.677640320999033E-6</c:v>
                </c:pt>
                <c:pt idx="256">
                  <c:v>6.6327395713057007E-6</c:v>
                </c:pt>
                <c:pt idx="257">
                  <c:v>6.5878399597319149E-6</c:v>
                </c:pt>
                <c:pt idx="258">
                  <c:v>6.5475881509109689E-6</c:v>
                </c:pt>
                <c:pt idx="259">
                  <c:v>6.5086941793869096E-6</c:v>
                </c:pt>
                <c:pt idx="260">
                  <c:v>6.4698011905032313E-6</c:v>
                </c:pt>
                <c:pt idx="261">
                  <c:v>6.4309091842599391E-6</c:v>
                </c:pt>
                <c:pt idx="262">
                  <c:v>6.392017178016647E-6</c:v>
                </c:pt>
                <c:pt idx="263">
                  <c:v>6.3531271370541287E-6</c:v>
                </c:pt>
                <c:pt idx="264">
                  <c:v>6.3142370927941568E-6</c:v>
                </c:pt>
                <c:pt idx="265">
                  <c:v>6.2753490171124073E-6</c:v>
                </c:pt>
                <c:pt idx="266">
                  <c:v>6.2377870405673522E-6</c:v>
                </c:pt>
                <c:pt idx="267">
                  <c:v>6.2033894313672609E-6</c:v>
                </c:pt>
                <c:pt idx="268">
                  <c:v>6.168993560557839E-6</c:v>
                </c:pt>
                <c:pt idx="269">
                  <c:v>6.1345976926651819E-6</c:v>
                </c:pt>
                <c:pt idx="270">
                  <c:v>6.1002026910511008E-6</c:v>
                </c:pt>
                <c:pt idx="271">
                  <c:v>6.065808558632352E-6</c:v>
                </c:pt>
                <c:pt idx="272">
                  <c:v>6.0314152954089438E-6</c:v>
                </c:pt>
                <c:pt idx="273">
                  <c:v>5.9970229013808763E-6</c:v>
                </c:pt>
                <c:pt idx="274">
                  <c:v>5.9626313765481411E-6</c:v>
                </c:pt>
                <c:pt idx="275">
                  <c:v>5.9295550671937221E-6</c:v>
                </c:pt>
                <c:pt idx="276">
                  <c:v>5.896777823789398E-6</c:v>
                </c:pt>
                <c:pt idx="277">
                  <c:v>5.8640014060437614E-6</c:v>
                </c:pt>
                <c:pt idx="278">
                  <c:v>5.8312258167368134E-6</c:v>
                </c:pt>
                <c:pt idx="279">
                  <c:v>5.7984510558685557E-6</c:v>
                </c:pt>
                <c:pt idx="280">
                  <c:v>5.7656771262189791E-6</c:v>
                </c:pt>
                <c:pt idx="281">
                  <c:v>5.7329040222280951E-6</c:v>
                </c:pt>
                <c:pt idx="282">
                  <c:v>5.700131746675898E-6</c:v>
                </c:pt>
                <c:pt idx="283">
                  <c:v>5.6670039205093141E-6</c:v>
                </c:pt>
                <c:pt idx="284">
                  <c:v>5.6331655185233403E-6</c:v>
                </c:pt>
                <c:pt idx="285">
                  <c:v>5.5993279748401126E-6</c:v>
                </c:pt>
                <c:pt idx="286">
                  <c:v>5.5654912837184755E-6</c:v>
                </c:pt>
                <c:pt idx="287">
                  <c:v>5.5316554480289999E-6</c:v>
                </c:pt>
                <c:pt idx="288">
                  <c:v>5.4978196152101089E-6</c:v>
                </c:pt>
                <c:pt idx="289">
                  <c:v>5.4639854903849682E-6</c:v>
                </c:pt>
                <c:pt idx="290">
                  <c:v>5.4301522238625736E-6</c:v>
                </c:pt>
                <c:pt idx="291">
                  <c:v>5.3963198127723473E-6</c:v>
                </c:pt>
                <c:pt idx="292">
                  <c:v>5.3602361832225075E-6</c:v>
                </c:pt>
                <c:pt idx="293">
                  <c:v>5.3237531653072163E-6</c:v>
                </c:pt>
                <c:pt idx="294">
                  <c:v>5.2872710667941121E-6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572800"/>
        <c:axId val="171262720"/>
      </c:scatterChart>
      <c:valAx>
        <c:axId val="170572800"/>
        <c:scaling>
          <c:orientation val="minMax"/>
        </c:scaling>
        <c:delete val="0"/>
        <c:axPos val="b"/>
        <c:numFmt formatCode="0.00E+00" sourceLinked="1"/>
        <c:majorTickMark val="out"/>
        <c:minorTickMark val="none"/>
        <c:tickLblPos val="nextTo"/>
        <c:crossAx val="171262720"/>
        <c:crosses val="autoZero"/>
        <c:crossBetween val="midCat"/>
      </c:valAx>
      <c:valAx>
        <c:axId val="171262720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05728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20241469816273"/>
          <c:y val="4.6770924467774859E-2"/>
          <c:w val="0.59789039370078745"/>
          <c:h val="0.8971988918051909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plus"/>
            <c:size val="2"/>
          </c:marker>
          <c:xVal>
            <c:numRef>
              <c:f>Sheet1!$K$4:$K$398</c:f>
              <c:numCache>
                <c:formatCode>0.00E+00</c:formatCode>
                <c:ptCount val="395"/>
                <c:pt idx="0">
                  <c:v>1.5973642499999999E-2</c:v>
                </c:pt>
                <c:pt idx="1">
                  <c:v>1.71568673E-2</c:v>
                </c:pt>
                <c:pt idx="2">
                  <c:v>1.8340092200000001E-2</c:v>
                </c:pt>
                <c:pt idx="3">
                  <c:v>1.9523315100000001E-2</c:v>
                </c:pt>
                <c:pt idx="4">
                  <c:v>2.07065362E-2</c:v>
                </c:pt>
                <c:pt idx="5">
                  <c:v>2.1889757400000001E-2</c:v>
                </c:pt>
                <c:pt idx="6">
                  <c:v>2.30729748E-2</c:v>
                </c:pt>
                <c:pt idx="7">
                  <c:v>2.4256190300000001E-2</c:v>
                </c:pt>
                <c:pt idx="8">
                  <c:v>2.5439403999999999E-2</c:v>
                </c:pt>
                <c:pt idx="9">
                  <c:v>2.6622615799999999E-2</c:v>
                </c:pt>
                <c:pt idx="10">
                  <c:v>2.7805823800000001E-2</c:v>
                </c:pt>
                <c:pt idx="11">
                  <c:v>2.89890319E-2</c:v>
                </c:pt>
                <c:pt idx="12">
                  <c:v>3.0172234400000001E-2</c:v>
                </c:pt>
                <c:pt idx="13">
                  <c:v>3.1355436899999999E-2</c:v>
                </c:pt>
                <c:pt idx="14">
                  <c:v>3.2538637500000002E-2</c:v>
                </c:pt>
                <c:pt idx="15">
                  <c:v>3.3721834399999998E-2</c:v>
                </c:pt>
                <c:pt idx="16">
                  <c:v>3.4905027599999999E-2</c:v>
                </c:pt>
                <c:pt idx="17">
                  <c:v>3.6088216999999999E-2</c:v>
                </c:pt>
                <c:pt idx="18">
                  <c:v>3.7271402799999999E-2</c:v>
                </c:pt>
                <c:pt idx="19">
                  <c:v>3.8454588499999998E-2</c:v>
                </c:pt>
                <c:pt idx="20">
                  <c:v>3.9637770500000002E-2</c:v>
                </c:pt>
                <c:pt idx="21">
                  <c:v>4.08209488E-2</c:v>
                </c:pt>
                <c:pt idx="22">
                  <c:v>4.2004119600000001E-2</c:v>
                </c:pt>
                <c:pt idx="23">
                  <c:v>4.3187290400000002E-2</c:v>
                </c:pt>
                <c:pt idx="24">
                  <c:v>4.4370457500000002E-2</c:v>
                </c:pt>
                <c:pt idx="25">
                  <c:v>4.5553620900000001E-2</c:v>
                </c:pt>
                <c:pt idx="26">
                  <c:v>4.67367806E-2</c:v>
                </c:pt>
                <c:pt idx="27">
                  <c:v>4.7919936500000003E-2</c:v>
                </c:pt>
                <c:pt idx="28">
                  <c:v>4.9103088699999999E-2</c:v>
                </c:pt>
                <c:pt idx="29">
                  <c:v>5.0286233399999998E-2</c:v>
                </c:pt>
                <c:pt idx="30">
                  <c:v>5.1469374399999997E-2</c:v>
                </c:pt>
                <c:pt idx="31">
                  <c:v>5.2652515499999997E-2</c:v>
                </c:pt>
                <c:pt idx="32">
                  <c:v>5.3835648999999999E-2</c:v>
                </c:pt>
                <c:pt idx="33">
                  <c:v>5.5018778900000002E-2</c:v>
                </c:pt>
                <c:pt idx="34">
                  <c:v>5.6201901300000003E-2</c:v>
                </c:pt>
                <c:pt idx="35">
                  <c:v>5.7385023700000003E-2</c:v>
                </c:pt>
                <c:pt idx="36">
                  <c:v>5.85681386E-2</c:v>
                </c:pt>
                <c:pt idx="37">
                  <c:v>5.9751246100000002E-2</c:v>
                </c:pt>
                <c:pt idx="38">
                  <c:v>6.0934349899999997E-2</c:v>
                </c:pt>
                <c:pt idx="39">
                  <c:v>6.2117449900000003E-2</c:v>
                </c:pt>
                <c:pt idx="40">
                  <c:v>6.3300542500000001E-2</c:v>
                </c:pt>
                <c:pt idx="41">
                  <c:v>6.4483635100000006E-2</c:v>
                </c:pt>
                <c:pt idx="42">
                  <c:v>6.5666720299999995E-2</c:v>
                </c:pt>
                <c:pt idx="43">
                  <c:v>6.6849798000000002E-2</c:v>
                </c:pt>
                <c:pt idx="44">
                  <c:v>6.8032868199999999E-2</c:v>
                </c:pt>
                <c:pt idx="45">
                  <c:v>6.9215930999999994E-2</c:v>
                </c:pt>
                <c:pt idx="46">
                  <c:v>7.0398993800000004E-2</c:v>
                </c:pt>
                <c:pt idx="47">
                  <c:v>7.1582049100000003E-2</c:v>
                </c:pt>
                <c:pt idx="48">
                  <c:v>7.2765097000000001E-2</c:v>
                </c:pt>
                <c:pt idx="49">
                  <c:v>7.3948137499999997E-2</c:v>
                </c:pt>
                <c:pt idx="50">
                  <c:v>7.5131177899999999E-2</c:v>
                </c:pt>
                <c:pt idx="51" formatCode="General">
                  <c:v>7.6314203400000002E-2</c:v>
                </c:pt>
                <c:pt idx="52" formatCode="General">
                  <c:v>7.7497229000000001E-2</c:v>
                </c:pt>
                <c:pt idx="53" formatCode="General">
                  <c:v>7.8680247100000003E-2</c:v>
                </c:pt>
                <c:pt idx="54" formatCode="General">
                  <c:v>7.9863257699999995E-2</c:v>
                </c:pt>
                <c:pt idx="55" formatCode="General">
                  <c:v>8.1046253400000004E-2</c:v>
                </c:pt>
                <c:pt idx="56" formatCode="General">
                  <c:v>8.2229249200000007E-2</c:v>
                </c:pt>
                <c:pt idx="57" formatCode="General">
                  <c:v>8.34122375E-2</c:v>
                </c:pt>
                <c:pt idx="58" formatCode="General">
                  <c:v>8.4595225800000007E-2</c:v>
                </c:pt>
                <c:pt idx="59" formatCode="General">
                  <c:v>8.5778199099999994E-2</c:v>
                </c:pt>
                <c:pt idx="60" formatCode="General">
                  <c:v>8.6961165100000001E-2</c:v>
                </c:pt>
                <c:pt idx="61" formatCode="General">
                  <c:v>8.8144123599999999E-2</c:v>
                </c:pt>
                <c:pt idx="62" formatCode="General">
                  <c:v>8.93270746E-2</c:v>
                </c:pt>
                <c:pt idx="63" formatCode="General">
                  <c:v>9.0510025600000002E-2</c:v>
                </c:pt>
                <c:pt idx="64" formatCode="General">
                  <c:v>9.16929618E-2</c:v>
                </c:pt>
                <c:pt idx="65" formatCode="General">
                  <c:v>9.2875890399999994E-2</c:v>
                </c:pt>
                <c:pt idx="66" formatCode="General">
                  <c:v>9.4058811699999995E-2</c:v>
                </c:pt>
                <c:pt idx="67" formatCode="General">
                  <c:v>9.5241725400000005E-2</c:v>
                </c:pt>
                <c:pt idx="68" formatCode="General">
                  <c:v>9.6424631799999994E-2</c:v>
                </c:pt>
                <c:pt idx="69" formatCode="General">
                  <c:v>9.7607523200000004E-2</c:v>
                </c:pt>
                <c:pt idx="70" formatCode="General">
                  <c:v>9.8790414600000001E-2</c:v>
                </c:pt>
                <c:pt idx="71" formatCode="General">
                  <c:v>9.9973298599999996E-2</c:v>
                </c:pt>
                <c:pt idx="72" formatCode="General">
                  <c:v>0.10115616769999999</c:v>
                </c:pt>
                <c:pt idx="73" formatCode="General">
                  <c:v>0.1023390293</c:v>
                </c:pt>
                <c:pt idx="74" formatCode="General">
                  <c:v>0.10352188349999999</c:v>
                </c:pt>
                <c:pt idx="75" formatCode="General">
                  <c:v>0.1047047302</c:v>
                </c:pt>
                <c:pt idx="76" formatCode="General">
                  <c:v>0.1058875695</c:v>
                </c:pt>
                <c:pt idx="77" formatCode="General">
                  <c:v>0.10707038639999999</c:v>
                </c:pt>
                <c:pt idx="78" formatCode="General">
                  <c:v>0.1082532108</c:v>
                </c:pt>
                <c:pt idx="79" formatCode="General">
                  <c:v>0.10943602030000001</c:v>
                </c:pt>
                <c:pt idx="80" formatCode="General">
                  <c:v>0.1106188223</c:v>
                </c:pt>
                <c:pt idx="81" formatCode="General">
                  <c:v>0.1118016094</c:v>
                </c:pt>
                <c:pt idx="82" formatCode="General">
                  <c:v>0.1129843965</c:v>
                </c:pt>
                <c:pt idx="83" formatCode="General">
                  <c:v>0.1141671687</c:v>
                </c:pt>
                <c:pt idx="84" formatCode="General">
                  <c:v>0.1153499335</c:v>
                </c:pt>
                <c:pt idx="85" formatCode="General">
                  <c:v>0.1165326834</c:v>
                </c:pt>
                <c:pt idx="86" formatCode="General">
                  <c:v>0.1177154183</c:v>
                </c:pt>
                <c:pt idx="87" formatCode="General">
                  <c:v>0.1188981533</c:v>
                </c:pt>
                <c:pt idx="88" formatCode="General">
                  <c:v>0.1200808808</c:v>
                </c:pt>
                <c:pt idx="89" formatCode="General">
                  <c:v>0.12126359339999999</c:v>
                </c:pt>
                <c:pt idx="90" formatCode="General">
                  <c:v>0.12244629109999999</c:v>
                </c:pt>
                <c:pt idx="91" formatCode="General">
                  <c:v>0.1236289814</c:v>
                </c:pt>
                <c:pt idx="92" formatCode="General">
                  <c:v>0.1248116568</c:v>
                </c:pt>
                <c:pt idx="93" formatCode="General">
                  <c:v>0.12599432469999999</c:v>
                </c:pt>
                <c:pt idx="94" formatCode="General">
                  <c:v>0.1271769851</c:v>
                </c:pt>
                <c:pt idx="95" formatCode="General">
                  <c:v>0.12835964559999999</c:v>
                </c:pt>
                <c:pt idx="96" formatCode="General">
                  <c:v>0.12954227630000001</c:v>
                </c:pt>
                <c:pt idx="97" formatCode="General">
                  <c:v>0.13072490689999999</c:v>
                </c:pt>
                <c:pt idx="98" formatCode="General">
                  <c:v>0.1319075227</c:v>
                </c:pt>
                <c:pt idx="99" formatCode="General">
                  <c:v>0.13309012349999999</c:v>
                </c:pt>
                <c:pt idx="100" formatCode="General">
                  <c:v>0.1342727095</c:v>
                </c:pt>
                <c:pt idx="101" formatCode="General">
                  <c:v>0.13545529540000001</c:v>
                </c:pt>
                <c:pt idx="102" formatCode="General">
                  <c:v>0.13663786650000001</c:v>
                </c:pt>
                <c:pt idx="103" formatCode="General">
                  <c:v>0.13782042259999999</c:v>
                </c:pt>
                <c:pt idx="104" formatCode="General">
                  <c:v>0.1390029639</c:v>
                </c:pt>
                <c:pt idx="105" formatCode="General">
                  <c:v>0.1401855052</c:v>
                </c:pt>
                <c:pt idx="106" formatCode="General">
                  <c:v>0.14136803149999999</c:v>
                </c:pt>
                <c:pt idx="107" formatCode="General">
                  <c:v>0.142550543</c:v>
                </c:pt>
                <c:pt idx="108" formatCode="General">
                  <c:v>0.14373303949999999</c:v>
                </c:pt>
                <c:pt idx="109" formatCode="General">
                  <c:v>0.1449155211</c:v>
                </c:pt>
                <c:pt idx="110" formatCode="General">
                  <c:v>0.14609800279999999</c:v>
                </c:pt>
                <c:pt idx="111" formatCode="General">
                  <c:v>0.1472804546</c:v>
                </c:pt>
                <c:pt idx="112" formatCode="General">
                  <c:v>0.14846290649999999</c:v>
                </c:pt>
                <c:pt idx="113" formatCode="General">
                  <c:v>0.14964534339999999</c:v>
                </c:pt>
                <c:pt idx="114" formatCode="General">
                  <c:v>0.15082776549999999</c:v>
                </c:pt>
                <c:pt idx="115" formatCode="General">
                  <c:v>0.15201017259999999</c:v>
                </c:pt>
                <c:pt idx="116" formatCode="General">
                  <c:v>0.1531925797</c:v>
                </c:pt>
                <c:pt idx="117" formatCode="General">
                  <c:v>0.15437495709999999</c:v>
                </c:pt>
                <c:pt idx="118" formatCode="General">
                  <c:v>0.1555573344</c:v>
                </c:pt>
                <c:pt idx="119" formatCode="General">
                  <c:v>0.1567396969</c:v>
                </c:pt>
                <c:pt idx="120" formatCode="General">
                  <c:v>0.15792204439999999</c:v>
                </c:pt>
                <c:pt idx="121" formatCode="General">
                  <c:v>0.15910437699999999</c:v>
                </c:pt>
                <c:pt idx="122" formatCode="General">
                  <c:v>0.16028667990000001</c:v>
                </c:pt>
                <c:pt idx="123" formatCode="General">
                  <c:v>0.16146898270000001</c:v>
                </c:pt>
                <c:pt idx="124" formatCode="General">
                  <c:v>0.16265128549999999</c:v>
                </c:pt>
                <c:pt idx="125" formatCode="General">
                  <c:v>0.16383355860000001</c:v>
                </c:pt>
                <c:pt idx="126" formatCode="General">
                  <c:v>0.16501581670000001</c:v>
                </c:pt>
                <c:pt idx="127" formatCode="General">
                  <c:v>0.16619807480000001</c:v>
                </c:pt>
                <c:pt idx="128" formatCode="General">
                  <c:v>0.16738030309999999</c:v>
                </c:pt>
                <c:pt idx="129" formatCode="General">
                  <c:v>0.16856251659999999</c:v>
                </c:pt>
                <c:pt idx="130" formatCode="General">
                  <c:v>0.16974473000000001</c:v>
                </c:pt>
                <c:pt idx="131" formatCode="General">
                  <c:v>0.17092691360000001</c:v>
                </c:pt>
                <c:pt idx="132" formatCode="General">
                  <c:v>0.17210909720000001</c:v>
                </c:pt>
                <c:pt idx="133" formatCode="General">
                  <c:v>0.173291266</c:v>
                </c:pt>
                <c:pt idx="134" formatCode="General">
                  <c:v>0.17447340489999999</c:v>
                </c:pt>
                <c:pt idx="135" formatCode="General">
                  <c:v>0.17565554380000001</c:v>
                </c:pt>
                <c:pt idx="136" formatCode="General">
                  <c:v>0.1768376529</c:v>
                </c:pt>
                <c:pt idx="137" formatCode="General">
                  <c:v>0.178019762</c:v>
                </c:pt>
                <c:pt idx="138" formatCode="General">
                  <c:v>0.17920185629999999</c:v>
                </c:pt>
                <c:pt idx="139" formatCode="General">
                  <c:v>0.18038392070000001</c:v>
                </c:pt>
                <c:pt idx="140" formatCode="General">
                  <c:v>0.18156598509999999</c:v>
                </c:pt>
                <c:pt idx="141" formatCode="General">
                  <c:v>0.18274801969999999</c:v>
                </c:pt>
                <c:pt idx="142" formatCode="General">
                  <c:v>0.18393005430000001</c:v>
                </c:pt>
                <c:pt idx="143" formatCode="General">
                  <c:v>0.1851120591</c:v>
                </c:pt>
                <c:pt idx="144" formatCode="General">
                  <c:v>0.1862940639</c:v>
                </c:pt>
                <c:pt idx="145" formatCode="General">
                  <c:v>0.18747602399999999</c:v>
                </c:pt>
                <c:pt idx="146" formatCode="General">
                  <c:v>0.18865799899999999</c:v>
                </c:pt>
                <c:pt idx="147" formatCode="General">
                  <c:v>0.1898399442</c:v>
                </c:pt>
                <c:pt idx="148" formatCode="General">
                  <c:v>0.19102187449999999</c:v>
                </c:pt>
                <c:pt idx="149" formatCode="General">
                  <c:v>0.1922037899</c:v>
                </c:pt>
                <c:pt idx="150" formatCode="General">
                  <c:v>0.19338569050000001</c:v>
                </c:pt>
                <c:pt idx="151" formatCode="General">
                  <c:v>0.1945675761</c:v>
                </c:pt>
                <c:pt idx="152" formatCode="General">
                  <c:v>0.1957494467</c:v>
                </c:pt>
                <c:pt idx="153" formatCode="General">
                  <c:v>0.19693127269999999</c:v>
                </c:pt>
                <c:pt idx="154" formatCode="General">
                  <c:v>0.1981131136</c:v>
                </c:pt>
                <c:pt idx="155" formatCode="General">
                  <c:v>0.19929492469999999</c:v>
                </c:pt>
                <c:pt idx="156" formatCode="General">
                  <c:v>0.2004767358</c:v>
                </c:pt>
                <c:pt idx="157" formatCode="General">
                  <c:v>0.20165851709999999</c:v>
                </c:pt>
                <c:pt idx="158" formatCode="General">
                  <c:v>0.2028402835</c:v>
                </c:pt>
                <c:pt idx="159" formatCode="General">
                  <c:v>0.20402202010000001</c:v>
                </c:pt>
                <c:pt idx="160" formatCode="General">
                  <c:v>0.20520375669999999</c:v>
                </c:pt>
                <c:pt idx="161" formatCode="General">
                  <c:v>0.2063854635</c:v>
                </c:pt>
                <c:pt idx="162" formatCode="General">
                  <c:v>0.20756715540000001</c:v>
                </c:pt>
                <c:pt idx="163" formatCode="General">
                  <c:v>0.20874883229999999</c:v>
                </c:pt>
                <c:pt idx="164" formatCode="General">
                  <c:v>0.2099304944</c:v>
                </c:pt>
                <c:pt idx="165" formatCode="General">
                  <c:v>0.21111212670000001</c:v>
                </c:pt>
                <c:pt idx="166" formatCode="General">
                  <c:v>0.212293759</c:v>
                </c:pt>
                <c:pt idx="167" formatCode="General">
                  <c:v>0.21347536149999999</c:v>
                </c:pt>
                <c:pt idx="168" formatCode="General">
                  <c:v>0.21465694900000001</c:v>
                </c:pt>
                <c:pt idx="169" formatCode="General">
                  <c:v>0.21583852170000001</c:v>
                </c:pt>
                <c:pt idx="170" formatCode="General">
                  <c:v>0.21702006460000001</c:v>
                </c:pt>
                <c:pt idx="171" formatCode="General">
                  <c:v>0.21820159259999999</c:v>
                </c:pt>
                <c:pt idx="172" formatCode="General">
                  <c:v>0.2193831205</c:v>
                </c:pt>
                <c:pt idx="173" formatCode="General">
                  <c:v>0.22056460380000001</c:v>
                </c:pt>
                <c:pt idx="174" formatCode="General">
                  <c:v>0.22174608709999999</c:v>
                </c:pt>
                <c:pt idx="175" formatCode="General">
                  <c:v>0.22292754049999999</c:v>
                </c:pt>
                <c:pt idx="176" formatCode="General">
                  <c:v>0.22410897909999999</c:v>
                </c:pt>
                <c:pt idx="177" formatCode="General">
                  <c:v>0.22529040280000001</c:v>
                </c:pt>
                <c:pt idx="178" formatCode="General">
                  <c:v>0.2264717966</c:v>
                </c:pt>
                <c:pt idx="179" formatCode="General">
                  <c:v>0.22765317560000001</c:v>
                </c:pt>
                <c:pt idx="180" formatCode="General">
                  <c:v>0.22883453970000001</c:v>
                </c:pt>
                <c:pt idx="181" formatCode="General">
                  <c:v>0.23001588880000001</c:v>
                </c:pt>
                <c:pt idx="182" formatCode="General">
                  <c:v>0.2311972082</c:v>
                </c:pt>
                <c:pt idx="183" formatCode="General">
                  <c:v>0.2323785126</c:v>
                </c:pt>
                <c:pt idx="184" formatCode="General">
                  <c:v>0.23355978729999999</c:v>
                </c:pt>
                <c:pt idx="185" formatCode="General">
                  <c:v>0.23474106189999999</c:v>
                </c:pt>
                <c:pt idx="186" formatCode="General">
                  <c:v>0.23592230680000001</c:v>
                </c:pt>
                <c:pt idx="187" formatCode="General">
                  <c:v>0.23710352179999999</c:v>
                </c:pt>
                <c:pt idx="188" formatCode="General">
                  <c:v>0.23828473689999999</c:v>
                </c:pt>
                <c:pt idx="189" formatCode="General">
                  <c:v>0.23946590719999999</c:v>
                </c:pt>
                <c:pt idx="190" formatCode="General">
                  <c:v>0.2406470627</c:v>
                </c:pt>
                <c:pt idx="191" formatCode="General">
                  <c:v>0.24182821809999999</c:v>
                </c:pt>
                <c:pt idx="192" formatCode="General">
                  <c:v>0.24300934369999999</c:v>
                </c:pt>
                <c:pt idx="193" formatCode="General">
                  <c:v>0.2441904396</c:v>
                </c:pt>
                <c:pt idx="194" formatCode="General">
                  <c:v>0.2453715205</c:v>
                </c:pt>
                <c:pt idx="195" formatCode="General">
                  <c:v>0.24655258660000001</c:v>
                </c:pt>
                <c:pt idx="196" formatCode="General">
                  <c:v>0.2477336228</c:v>
                </c:pt>
                <c:pt idx="197" formatCode="General">
                  <c:v>0.24891462919999999</c:v>
                </c:pt>
                <c:pt idx="198" formatCode="General">
                  <c:v>0.25009563569999999</c:v>
                </c:pt>
                <c:pt idx="199" formatCode="General">
                  <c:v>0.25127661229999998</c:v>
                </c:pt>
                <c:pt idx="200" formatCode="General">
                  <c:v>0.25245755910000001</c:v>
                </c:pt>
                <c:pt idx="201" formatCode="General">
                  <c:v>0.25363847610000001</c:v>
                </c:pt>
                <c:pt idx="202" formatCode="General">
                  <c:v>0.25481939320000002</c:v>
                </c:pt>
                <c:pt idx="203" formatCode="General">
                  <c:v>0.2560002804</c:v>
                </c:pt>
                <c:pt idx="204" formatCode="General">
                  <c:v>0.25718116759999998</c:v>
                </c:pt>
                <c:pt idx="205" formatCode="General">
                  <c:v>0.25836199520000003</c:v>
                </c:pt>
                <c:pt idx="206" formatCode="General">
                  <c:v>0.25954282280000002</c:v>
                </c:pt>
                <c:pt idx="207" formatCode="General">
                  <c:v>0.26072362069999999</c:v>
                </c:pt>
                <c:pt idx="208" formatCode="General">
                  <c:v>0.26190441850000001</c:v>
                </c:pt>
                <c:pt idx="209" formatCode="General">
                  <c:v>0.26308515669999999</c:v>
                </c:pt>
                <c:pt idx="210" formatCode="General">
                  <c:v>0.26426589490000002</c:v>
                </c:pt>
                <c:pt idx="211" formatCode="General">
                  <c:v>0.26544660329999997</c:v>
                </c:pt>
                <c:pt idx="212" formatCode="General">
                  <c:v>0.26662731169999998</c:v>
                </c:pt>
                <c:pt idx="213" formatCode="General">
                  <c:v>0.2678079605</c:v>
                </c:pt>
                <c:pt idx="214" formatCode="General">
                  <c:v>0.26898860930000001</c:v>
                </c:pt>
                <c:pt idx="215" formatCode="General">
                  <c:v>0.27016922830000001</c:v>
                </c:pt>
                <c:pt idx="216" formatCode="General">
                  <c:v>0.2713498473</c:v>
                </c:pt>
                <c:pt idx="217" formatCode="General">
                  <c:v>0.27253040670000001</c:v>
                </c:pt>
                <c:pt idx="218" formatCode="General">
                  <c:v>0.27371096610000001</c:v>
                </c:pt>
                <c:pt idx="219" formatCode="General">
                  <c:v>0.27489149569999999</c:v>
                </c:pt>
                <c:pt idx="220" formatCode="General">
                  <c:v>0.2760719955</c:v>
                </c:pt>
                <c:pt idx="221" formatCode="General">
                  <c:v>0.27725246549999999</c:v>
                </c:pt>
                <c:pt idx="222" formatCode="General">
                  <c:v>0.27843293549999998</c:v>
                </c:pt>
                <c:pt idx="223" formatCode="General">
                  <c:v>0.2796133757</c:v>
                </c:pt>
                <c:pt idx="224" formatCode="General">
                  <c:v>0.28079378599999999</c:v>
                </c:pt>
                <c:pt idx="225" formatCode="General">
                  <c:v>0.28197416660000002</c:v>
                </c:pt>
                <c:pt idx="226" formatCode="General">
                  <c:v>0.2831545472</c:v>
                </c:pt>
                <c:pt idx="227" formatCode="General">
                  <c:v>0.28433486819999998</c:v>
                </c:pt>
                <c:pt idx="228" formatCode="General">
                  <c:v>0.28551518920000002</c:v>
                </c:pt>
                <c:pt idx="229" formatCode="General">
                  <c:v>0.28669548030000003</c:v>
                </c:pt>
                <c:pt idx="230" formatCode="General">
                  <c:v>0.28787577149999999</c:v>
                </c:pt>
                <c:pt idx="231" formatCode="General">
                  <c:v>0.28905600310000001</c:v>
                </c:pt>
                <c:pt idx="232" formatCode="General">
                  <c:v>0.29023623469999998</c:v>
                </c:pt>
                <c:pt idx="233" formatCode="General">
                  <c:v>0.29141640660000001</c:v>
                </c:pt>
                <c:pt idx="234" formatCode="General">
                  <c:v>0.29259657859999999</c:v>
                </c:pt>
                <c:pt idx="235" formatCode="General">
                  <c:v>0.2937767208</c:v>
                </c:pt>
                <c:pt idx="236" formatCode="General">
                  <c:v>0.29495683309999998</c:v>
                </c:pt>
                <c:pt idx="237" formatCode="General">
                  <c:v>0.29613694550000003</c:v>
                </c:pt>
                <c:pt idx="238" formatCode="General">
                  <c:v>0.29731699820000002</c:v>
                </c:pt>
                <c:pt idx="239" formatCode="General">
                  <c:v>0.29849705100000001</c:v>
                </c:pt>
                <c:pt idx="240" formatCode="General">
                  <c:v>0.29967707399999999</c:v>
                </c:pt>
                <c:pt idx="241" formatCode="General">
                  <c:v>0.30085706709999999</c:v>
                </c:pt>
                <c:pt idx="242" formatCode="General">
                  <c:v>0.30203703050000003</c:v>
                </c:pt>
                <c:pt idx="243" formatCode="General">
                  <c:v>0.30321696399999998</c:v>
                </c:pt>
                <c:pt idx="244" formatCode="General">
                  <c:v>0.30439689759999999</c:v>
                </c:pt>
                <c:pt idx="245" formatCode="General">
                  <c:v>0.30557677150000001</c:v>
                </c:pt>
                <c:pt idx="246" formatCode="General">
                  <c:v>0.30675664540000003</c:v>
                </c:pt>
                <c:pt idx="247" formatCode="General">
                  <c:v>0.30793648959999997</c:v>
                </c:pt>
                <c:pt idx="248" formatCode="General">
                  <c:v>0.3091163039</c:v>
                </c:pt>
                <c:pt idx="249" formatCode="General">
                  <c:v>0.31029608850000001</c:v>
                </c:pt>
                <c:pt idx="250" formatCode="General">
                  <c:v>0.31147584319999999</c:v>
                </c:pt>
                <c:pt idx="251" formatCode="General">
                  <c:v>0.3126555681</c:v>
                </c:pt>
                <c:pt idx="252" formatCode="General">
                  <c:v>0.31383529310000002</c:v>
                </c:pt>
                <c:pt idx="253" formatCode="General">
                  <c:v>0.31501495839999999</c:v>
                </c:pt>
                <c:pt idx="254" formatCode="General">
                  <c:v>0.31619462370000001</c:v>
                </c:pt>
                <c:pt idx="255" formatCode="General">
                  <c:v>0.31737422939999999</c:v>
                </c:pt>
                <c:pt idx="256" formatCode="General">
                  <c:v>0.31855383520000002</c:v>
                </c:pt>
                <c:pt idx="257" formatCode="General">
                  <c:v>0.31973341109999998</c:v>
                </c:pt>
                <c:pt idx="258" formatCode="General">
                  <c:v>0.32091295720000002</c:v>
                </c:pt>
                <c:pt idx="259" formatCode="General">
                  <c:v>0.32209247349999998</c:v>
                </c:pt>
                <c:pt idx="260" formatCode="General">
                  <c:v>0.32327196000000002</c:v>
                </c:pt>
                <c:pt idx="261" formatCode="General">
                  <c:v>0.32445141669999999</c:v>
                </c:pt>
                <c:pt idx="262" formatCode="General">
                  <c:v>0.32563087340000002</c:v>
                </c:pt>
                <c:pt idx="263" formatCode="General">
                  <c:v>0.3268102705</c:v>
                </c:pt>
                <c:pt idx="264" formatCode="General">
                  <c:v>0.32798966769999999</c:v>
                </c:pt>
                <c:pt idx="265" formatCode="General">
                  <c:v>0.32916900519999998</c:v>
                </c:pt>
                <c:pt idx="266" formatCode="General">
                  <c:v>0.33034834270000002</c:v>
                </c:pt>
                <c:pt idx="267" formatCode="General">
                  <c:v>0.33152765039999998</c:v>
                </c:pt>
                <c:pt idx="268" formatCode="General">
                  <c:v>0.33270689850000001</c:v>
                </c:pt>
                <c:pt idx="269" formatCode="General">
                  <c:v>0.33388614649999998</c:v>
                </c:pt>
                <c:pt idx="270" formatCode="General">
                  <c:v>0.33506536479999999</c:v>
                </c:pt>
                <c:pt idx="271" formatCode="General">
                  <c:v>0.33624455330000003</c:v>
                </c:pt>
                <c:pt idx="272" formatCode="General">
                  <c:v>0.33742371199999999</c:v>
                </c:pt>
                <c:pt idx="273" formatCode="General">
                  <c:v>0.33860284089999998</c:v>
                </c:pt>
                <c:pt idx="274" formatCode="General">
                  <c:v>0.33978194</c:v>
                </c:pt>
                <c:pt idx="275" formatCode="General">
                  <c:v>0.34096100930000001</c:v>
                </c:pt>
                <c:pt idx="276" formatCode="General">
                  <c:v>0.34214004869999998</c:v>
                </c:pt>
                <c:pt idx="277" formatCode="General">
                  <c:v>0.34331905839999999</c:v>
                </c:pt>
                <c:pt idx="278" formatCode="General">
                  <c:v>0.34449803829999998</c:v>
                </c:pt>
                <c:pt idx="279" formatCode="General">
                  <c:v>0.3456769884</c:v>
                </c:pt>
                <c:pt idx="280" formatCode="General">
                  <c:v>0.34685590859999998</c:v>
                </c:pt>
                <c:pt idx="281" formatCode="General">
                  <c:v>0.34803479910000001</c:v>
                </c:pt>
                <c:pt idx="282" formatCode="General">
                  <c:v>0.34921365980000002</c:v>
                </c:pt>
                <c:pt idx="283" formatCode="General">
                  <c:v>0.35039252040000002</c:v>
                </c:pt>
                <c:pt idx="284" formatCode="General">
                  <c:v>0.35157132149999998</c:v>
                </c:pt>
                <c:pt idx="285" formatCode="General">
                  <c:v>0.35275009270000002</c:v>
                </c:pt>
                <c:pt idx="286" formatCode="General">
                  <c:v>0.35392883419999999</c:v>
                </c:pt>
                <c:pt idx="287" formatCode="General">
                  <c:v>0.35510754589999999</c:v>
                </c:pt>
                <c:pt idx="288" formatCode="General">
                  <c:v>0.35628625749999998</c:v>
                </c:pt>
                <c:pt idx="289" formatCode="General">
                  <c:v>0.35746490959999999</c:v>
                </c:pt>
                <c:pt idx="290" formatCode="General">
                  <c:v>0.35864353180000003</c:v>
                </c:pt>
                <c:pt idx="291" formatCode="General">
                  <c:v>0.35982212419999998</c:v>
                </c:pt>
                <c:pt idx="292" formatCode="General">
                  <c:v>0.36100068689999998</c:v>
                </c:pt>
                <c:pt idx="293" formatCode="General">
                  <c:v>0.3621792197</c:v>
                </c:pt>
                <c:pt idx="294" formatCode="General">
                  <c:v>0.3633577228</c:v>
                </c:pt>
              </c:numCache>
            </c:numRef>
          </c:xVal>
          <c:yVal>
            <c:numRef>
              <c:f>Sheet1!$L$4:$L$398</c:f>
              <c:numCache>
                <c:formatCode>0.00E+00</c:formatCode>
                <c:ptCount val="395"/>
                <c:pt idx="0">
                  <c:v>7.4591598999999998E-3</c:v>
                </c:pt>
                <c:pt idx="1">
                  <c:v>7.5406841999999998E-3</c:v>
                </c:pt>
                <c:pt idx="2">
                  <c:v>7.4380762000000001E-3</c:v>
                </c:pt>
                <c:pt idx="3">
                  <c:v>7.437529E-3</c:v>
                </c:pt>
                <c:pt idx="4">
                  <c:v>7.4252038999999999E-3</c:v>
                </c:pt>
                <c:pt idx="5">
                  <c:v>7.2708664999999997E-3</c:v>
                </c:pt>
                <c:pt idx="6">
                  <c:v>7.3058391000000002E-3</c:v>
                </c:pt>
                <c:pt idx="7">
                  <c:v>7.1841413000000003E-3</c:v>
                </c:pt>
                <c:pt idx="8">
                  <c:v>7.1939309000000002E-3</c:v>
                </c:pt>
                <c:pt idx="9">
                  <c:v>7.0065656000000004E-3</c:v>
                </c:pt>
                <c:pt idx="10">
                  <c:v>7.0474170999999999E-3</c:v>
                </c:pt>
                <c:pt idx="11">
                  <c:v>6.9105959999999998E-3</c:v>
                </c:pt>
                <c:pt idx="12">
                  <c:v>6.8862699000000003E-3</c:v>
                </c:pt>
                <c:pt idx="13">
                  <c:v>6.7698424999999996E-3</c:v>
                </c:pt>
                <c:pt idx="14">
                  <c:v>6.6964807999999997E-3</c:v>
                </c:pt>
                <c:pt idx="15">
                  <c:v>6.5996274000000004E-3</c:v>
                </c:pt>
                <c:pt idx="16">
                  <c:v>6.4554829000000001E-3</c:v>
                </c:pt>
                <c:pt idx="17">
                  <c:v>6.4617855999999996E-3</c:v>
                </c:pt>
                <c:pt idx="18">
                  <c:v>6.2986053999999998E-3</c:v>
                </c:pt>
                <c:pt idx="19">
                  <c:v>6.259962E-3</c:v>
                </c:pt>
                <c:pt idx="20">
                  <c:v>6.1470843000000002E-3</c:v>
                </c:pt>
                <c:pt idx="21">
                  <c:v>6.0399724000000004E-3</c:v>
                </c:pt>
                <c:pt idx="22">
                  <c:v>5.9492486000000001E-3</c:v>
                </c:pt>
                <c:pt idx="23">
                  <c:v>5.8792936999999997E-3</c:v>
                </c:pt>
                <c:pt idx="24">
                  <c:v>5.7840319000000001E-3</c:v>
                </c:pt>
                <c:pt idx="25">
                  <c:v>5.6355284E-3</c:v>
                </c:pt>
                <c:pt idx="26">
                  <c:v>5.5780639000000002E-3</c:v>
                </c:pt>
                <c:pt idx="27">
                  <c:v>5.4226392E-3</c:v>
                </c:pt>
                <c:pt idx="28">
                  <c:v>5.3862924999999997E-3</c:v>
                </c:pt>
                <c:pt idx="29">
                  <c:v>5.3587760999999996E-3</c:v>
                </c:pt>
                <c:pt idx="30">
                  <c:v>5.1803062999999996E-3</c:v>
                </c:pt>
                <c:pt idx="31">
                  <c:v>5.0746988999999998E-3</c:v>
                </c:pt>
                <c:pt idx="32">
                  <c:v>4.9183908999999998E-3</c:v>
                </c:pt>
                <c:pt idx="33">
                  <c:v>4.8969011E-3</c:v>
                </c:pt>
                <c:pt idx="34">
                  <c:v>4.7084711999999997E-3</c:v>
                </c:pt>
                <c:pt idx="35">
                  <c:v>4.6584838999999996E-3</c:v>
                </c:pt>
                <c:pt idx="36">
                  <c:v>4.5729400999999998E-3</c:v>
                </c:pt>
                <c:pt idx="37">
                  <c:v>4.4120731999999999E-3</c:v>
                </c:pt>
                <c:pt idx="38">
                  <c:v>4.3302135999999996E-3</c:v>
                </c:pt>
                <c:pt idx="39">
                  <c:v>4.2953109E-3</c:v>
                </c:pt>
                <c:pt idx="40">
                  <c:v>4.2270952999999998E-3</c:v>
                </c:pt>
                <c:pt idx="41">
                  <c:v>4.1407105000000003E-3</c:v>
                </c:pt>
                <c:pt idx="42">
                  <c:v>4.0408908000000004E-3</c:v>
                </c:pt>
                <c:pt idx="43">
                  <c:v>3.9669572999999998E-3</c:v>
                </c:pt>
                <c:pt idx="44">
                  <c:v>3.8550843E-3</c:v>
                </c:pt>
                <c:pt idx="45">
                  <c:v>3.7174183000000002E-3</c:v>
                </c:pt>
                <c:pt idx="46">
                  <c:v>3.6614569999999999E-3</c:v>
                </c:pt>
                <c:pt idx="47">
                  <c:v>3.6276451000000001E-3</c:v>
                </c:pt>
                <c:pt idx="48">
                  <c:v>3.5107350000000001E-3</c:v>
                </c:pt>
                <c:pt idx="49">
                  <c:v>3.4672001000000002E-3</c:v>
                </c:pt>
                <c:pt idx="50">
                  <c:v>3.3875051999999999E-3</c:v>
                </c:pt>
                <c:pt idx="51" formatCode="General">
                  <c:v>3.2852254999999999E-3</c:v>
                </c:pt>
                <c:pt idx="52" formatCode="General">
                  <c:v>3.1587423000000001E-3</c:v>
                </c:pt>
                <c:pt idx="53" formatCode="General">
                  <c:v>3.0401156000000001E-3</c:v>
                </c:pt>
                <c:pt idx="54" formatCode="General">
                  <c:v>2.9993266999999999E-3</c:v>
                </c:pt>
                <c:pt idx="55" formatCode="General">
                  <c:v>2.9425520999999998E-3</c:v>
                </c:pt>
                <c:pt idx="56" formatCode="General">
                  <c:v>2.8941059E-3</c:v>
                </c:pt>
                <c:pt idx="57" formatCode="General">
                  <c:v>2.8422966E-3</c:v>
                </c:pt>
                <c:pt idx="58" formatCode="General">
                  <c:v>2.7590612999999998E-3</c:v>
                </c:pt>
                <c:pt idx="59" formatCode="General">
                  <c:v>2.6782360000000001E-3</c:v>
                </c:pt>
                <c:pt idx="60" formatCode="General">
                  <c:v>2.6265035999999999E-3</c:v>
                </c:pt>
                <c:pt idx="61" formatCode="General">
                  <c:v>2.4814924999999998E-3</c:v>
                </c:pt>
                <c:pt idx="62" formatCode="General">
                  <c:v>2.5203063E-3</c:v>
                </c:pt>
                <c:pt idx="63" formatCode="General">
                  <c:v>2.4015046999999999E-3</c:v>
                </c:pt>
                <c:pt idx="64" formatCode="General">
                  <c:v>2.3641972999999998E-3</c:v>
                </c:pt>
                <c:pt idx="65" formatCode="General">
                  <c:v>2.2715481E-3</c:v>
                </c:pt>
                <c:pt idx="66" formatCode="General">
                  <c:v>2.2164303999999998E-3</c:v>
                </c:pt>
                <c:pt idx="67" formatCode="General">
                  <c:v>2.1340441999999999E-3</c:v>
                </c:pt>
                <c:pt idx="68" formatCode="General">
                  <c:v>2.0841983999999999E-3</c:v>
                </c:pt>
                <c:pt idx="69" formatCode="General">
                  <c:v>1.9948813000000001E-3</c:v>
                </c:pt>
                <c:pt idx="70" formatCode="General">
                  <c:v>1.9833501000000001E-3</c:v>
                </c:pt>
                <c:pt idx="71" formatCode="General">
                  <c:v>1.9170024E-3</c:v>
                </c:pt>
                <c:pt idx="72" formatCode="General">
                  <c:v>1.873219E-3</c:v>
                </c:pt>
                <c:pt idx="73" formatCode="General">
                  <c:v>1.8124740999999999E-3</c:v>
                </c:pt>
                <c:pt idx="74" formatCode="General">
                  <c:v>1.7565414000000001E-3</c:v>
                </c:pt>
                <c:pt idx="75" formatCode="General">
                  <c:v>1.7330722000000001E-3</c:v>
                </c:pt>
                <c:pt idx="76" formatCode="General">
                  <c:v>1.6973178999999999E-3</c:v>
                </c:pt>
                <c:pt idx="77" formatCode="General">
                  <c:v>1.6401456E-3</c:v>
                </c:pt>
                <c:pt idx="78" formatCode="General">
                  <c:v>1.5718385000000001E-3</c:v>
                </c:pt>
                <c:pt idx="79" formatCode="General">
                  <c:v>1.5262952000000001E-3</c:v>
                </c:pt>
                <c:pt idx="80" formatCode="General">
                  <c:v>1.4720209E-3</c:v>
                </c:pt>
                <c:pt idx="81" formatCode="General">
                  <c:v>1.4577336999999999E-3</c:v>
                </c:pt>
                <c:pt idx="82" formatCode="General">
                  <c:v>1.4135026000000001E-3</c:v>
                </c:pt>
                <c:pt idx="83" formatCode="General">
                  <c:v>1.3774408E-3</c:v>
                </c:pt>
                <c:pt idx="84" formatCode="General">
                  <c:v>1.3030407999999999E-3</c:v>
                </c:pt>
                <c:pt idx="85" formatCode="General">
                  <c:v>1.3152547000000001E-3</c:v>
                </c:pt>
                <c:pt idx="86" formatCode="General">
                  <c:v>1.288724E-3</c:v>
                </c:pt>
                <c:pt idx="87" formatCode="General">
                  <c:v>1.2227321000000001E-3</c:v>
                </c:pt>
                <c:pt idx="88" formatCode="General">
                  <c:v>1.1784295000000001E-3</c:v>
                </c:pt>
                <c:pt idx="89" formatCode="General">
                  <c:v>1.1322696E-3</c:v>
                </c:pt>
                <c:pt idx="90" formatCode="General">
                  <c:v>1.1171454999999999E-3</c:v>
                </c:pt>
                <c:pt idx="91" formatCode="General">
                  <c:v>1.0923462E-3</c:v>
                </c:pt>
                <c:pt idx="92" formatCode="General">
                  <c:v>9.893727000000001E-4</c:v>
                </c:pt>
                <c:pt idx="93" formatCode="General">
                  <c:v>1.0451156000000001E-3</c:v>
                </c:pt>
                <c:pt idx="94" formatCode="General">
                  <c:v>9.6940700000000004E-4</c:v>
                </c:pt>
                <c:pt idx="95" formatCode="General">
                  <c:v>9.910028E-4</c:v>
                </c:pt>
                <c:pt idx="96" formatCode="General">
                  <c:v>9.5012139999999998E-4</c:v>
                </c:pt>
                <c:pt idx="97" formatCode="General">
                  <c:v>8.8929289999999995E-4</c:v>
                </c:pt>
                <c:pt idx="98" formatCode="General">
                  <c:v>8.4994010000000002E-4</c:v>
                </c:pt>
                <c:pt idx="99" formatCode="General">
                  <c:v>8.4221760000000002E-4</c:v>
                </c:pt>
                <c:pt idx="100" formatCode="General">
                  <c:v>8.0968279999999999E-4</c:v>
                </c:pt>
                <c:pt idx="101" formatCode="General">
                  <c:v>7.9197540000000002E-4</c:v>
                </c:pt>
                <c:pt idx="102" formatCode="General">
                  <c:v>7.6482609999999995E-4</c:v>
                </c:pt>
                <c:pt idx="103" formatCode="General">
                  <c:v>7.0027139999999995E-4</c:v>
                </c:pt>
                <c:pt idx="104" formatCode="General">
                  <c:v>7.0261019999999996E-4</c:v>
                </c:pt>
                <c:pt idx="105" formatCode="General">
                  <c:v>6.9596369999999999E-4</c:v>
                </c:pt>
                <c:pt idx="106" formatCode="General">
                  <c:v>6.6476640000000004E-4</c:v>
                </c:pt>
                <c:pt idx="107" formatCode="General">
                  <c:v>6.3435010000000003E-4</c:v>
                </c:pt>
                <c:pt idx="108" formatCode="General">
                  <c:v>5.9654350000000001E-4</c:v>
                </c:pt>
                <c:pt idx="109" formatCode="General">
                  <c:v>5.8411900000000002E-4</c:v>
                </c:pt>
                <c:pt idx="110" formatCode="General">
                  <c:v>5.9904730000000001E-4</c:v>
                </c:pt>
                <c:pt idx="111" formatCode="General">
                  <c:v>6.1432030000000001E-4</c:v>
                </c:pt>
                <c:pt idx="112" formatCode="General">
                  <c:v>5.2602119999999996E-4</c:v>
                </c:pt>
                <c:pt idx="113" formatCode="General">
                  <c:v>5.2588750000000001E-4</c:v>
                </c:pt>
                <c:pt idx="114" formatCode="General">
                  <c:v>5.2304779999999996E-4</c:v>
                </c:pt>
                <c:pt idx="115" formatCode="General">
                  <c:v>4.6739779999999999E-4</c:v>
                </c:pt>
                <c:pt idx="116" formatCode="General">
                  <c:v>4.33733E-4</c:v>
                </c:pt>
                <c:pt idx="117" formatCode="General">
                  <c:v>4.2057100000000001E-4</c:v>
                </c:pt>
                <c:pt idx="118" formatCode="General">
                  <c:v>4.1863110000000002E-4</c:v>
                </c:pt>
                <c:pt idx="119" formatCode="General">
                  <c:v>4.09928E-4</c:v>
                </c:pt>
                <c:pt idx="120" formatCode="General">
                  <c:v>4.1707000000000002E-4</c:v>
                </c:pt>
                <c:pt idx="121" formatCode="General">
                  <c:v>4.2738530000000001E-4</c:v>
                </c:pt>
                <c:pt idx="122" formatCode="General">
                  <c:v>4.0363809999999998E-4</c:v>
                </c:pt>
                <c:pt idx="123" formatCode="General">
                  <c:v>3.470058E-4</c:v>
                </c:pt>
                <c:pt idx="124" formatCode="General">
                  <c:v>3.554524E-4</c:v>
                </c:pt>
                <c:pt idx="125" formatCode="General">
                  <c:v>3.3694109999999998E-4</c:v>
                </c:pt>
                <c:pt idx="126" formatCode="General">
                  <c:v>3.4234860000000001E-4</c:v>
                </c:pt>
                <c:pt idx="127" formatCode="General">
                  <c:v>3.2694119999999999E-4</c:v>
                </c:pt>
                <c:pt idx="128" formatCode="General">
                  <c:v>3.4907610000000001E-4</c:v>
                </c:pt>
                <c:pt idx="129" formatCode="General">
                  <c:v>3.1234399999999999E-4</c:v>
                </c:pt>
                <c:pt idx="130" formatCode="General">
                  <c:v>3.0615230000000001E-4</c:v>
                </c:pt>
                <c:pt idx="131" formatCode="General">
                  <c:v>3.0392579999999998E-4</c:v>
                </c:pt>
                <c:pt idx="132" formatCode="General">
                  <c:v>2.8065380000000001E-4</c:v>
                </c:pt>
                <c:pt idx="133" formatCode="General">
                  <c:v>2.522464E-4</c:v>
                </c:pt>
                <c:pt idx="134" formatCode="General">
                  <c:v>2.5762190000000001E-4</c:v>
                </c:pt>
                <c:pt idx="135" formatCode="General">
                  <c:v>2.1156150000000001E-4</c:v>
                </c:pt>
                <c:pt idx="136" formatCode="General">
                  <c:v>2.4828810000000003E-4</c:v>
                </c:pt>
                <c:pt idx="137" formatCode="General">
                  <c:v>2.057676E-4</c:v>
                </c:pt>
                <c:pt idx="138" formatCode="General">
                  <c:v>2.1438269999999999E-4</c:v>
                </c:pt>
                <c:pt idx="139" formatCode="General">
                  <c:v>1.8518620000000001E-4</c:v>
                </c:pt>
                <c:pt idx="140" formatCode="General">
                  <c:v>1.4932309999999999E-4</c:v>
                </c:pt>
                <c:pt idx="141" formatCode="General">
                  <c:v>2.2395170000000001E-4</c:v>
                </c:pt>
                <c:pt idx="142" formatCode="General">
                  <c:v>1.5965430000000001E-4</c:v>
                </c:pt>
                <c:pt idx="143" formatCode="General">
                  <c:v>1.745529E-4</c:v>
                </c:pt>
                <c:pt idx="144" formatCode="General">
                  <c:v>1.3912319999999999E-4</c:v>
                </c:pt>
                <c:pt idx="145" formatCode="General">
                  <c:v>1.249659E-4</c:v>
                </c:pt>
                <c:pt idx="146" formatCode="General">
                  <c:v>1.526469E-4</c:v>
                </c:pt>
                <c:pt idx="147" formatCode="General">
                  <c:v>1.5653309999999999E-4</c:v>
                </c:pt>
                <c:pt idx="148" formatCode="General">
                  <c:v>1.478234E-4</c:v>
                </c:pt>
                <c:pt idx="149" formatCode="General">
                  <c:v>1.5400360000000001E-4</c:v>
                </c:pt>
                <c:pt idx="150" formatCode="General">
                  <c:v>1.6383310000000001E-4</c:v>
                </c:pt>
                <c:pt idx="151" formatCode="General">
                  <c:v>1.463178E-4</c:v>
                </c:pt>
                <c:pt idx="152" formatCode="General">
                  <c:v>1.5148939999999999E-4</c:v>
                </c:pt>
                <c:pt idx="153" formatCode="General">
                  <c:v>1.4203459999999999E-4</c:v>
                </c:pt>
                <c:pt idx="154" formatCode="General">
                  <c:v>1.363514E-4</c:v>
                </c:pt>
                <c:pt idx="155" formatCode="General">
                  <c:v>9.7963100000000004E-5</c:v>
                </c:pt>
                <c:pt idx="156" formatCode="General">
                  <c:v>1.078912E-4</c:v>
                </c:pt>
                <c:pt idx="157" formatCode="General">
                  <c:v>1.108309E-4</c:v>
                </c:pt>
                <c:pt idx="158" formatCode="General">
                  <c:v>1.0695050000000001E-4</c:v>
                </c:pt>
                <c:pt idx="159" formatCode="General">
                  <c:v>1.4259369999999999E-4</c:v>
                </c:pt>
                <c:pt idx="160" formatCode="General">
                  <c:v>3.4306E-5</c:v>
                </c:pt>
                <c:pt idx="161" formatCode="General">
                  <c:v>7.6164700000000006E-5</c:v>
                </c:pt>
                <c:pt idx="162" formatCode="General">
                  <c:v>9.8643199999999998E-5</c:v>
                </c:pt>
                <c:pt idx="163" formatCode="General">
                  <c:v>9.7037899999999995E-5</c:v>
                </c:pt>
                <c:pt idx="164" formatCode="General">
                  <c:v>2.7081999999999999E-5</c:v>
                </c:pt>
                <c:pt idx="165" formatCode="General">
                  <c:v>7.1914800000000005E-5</c:v>
                </c:pt>
                <c:pt idx="166" formatCode="General">
                  <c:v>6.8947600000000004E-5</c:v>
                </c:pt>
                <c:pt idx="167" formatCode="General">
                  <c:v>7.9207899999999998E-5</c:v>
                </c:pt>
                <c:pt idx="168" formatCode="General">
                  <c:v>6.2039300000000001E-5</c:v>
                </c:pt>
                <c:pt idx="169" formatCode="General">
                  <c:v>7.6721899999999995E-5</c:v>
                </c:pt>
                <c:pt idx="170" formatCode="General">
                  <c:v>5.0558500000000001E-5</c:v>
                </c:pt>
                <c:pt idx="171" formatCode="General">
                  <c:v>6.5436699999999996E-5</c:v>
                </c:pt>
                <c:pt idx="172" formatCode="General">
                  <c:v>7.8584099999999999E-5</c:v>
                </c:pt>
                <c:pt idx="173" formatCode="General">
                  <c:v>7.9344699999999999E-5</c:v>
                </c:pt>
                <c:pt idx="174" formatCode="General">
                  <c:v>1.192045E-4</c:v>
                </c:pt>
                <c:pt idx="175" formatCode="General">
                  <c:v>5.5511099999999998E-5</c:v>
                </c:pt>
                <c:pt idx="176" formatCode="General">
                  <c:v>2.4578699999999999E-5</c:v>
                </c:pt>
                <c:pt idx="177" formatCode="General">
                  <c:v>8.4581100000000002E-5</c:v>
                </c:pt>
                <c:pt idx="178" formatCode="General">
                  <c:v>7.1950600000000002E-5</c:v>
                </c:pt>
                <c:pt idx="179" formatCode="General">
                  <c:v>3.5413300000000002E-5</c:v>
                </c:pt>
                <c:pt idx="180" formatCode="General">
                  <c:v>6.1865499999999999E-5</c:v>
                </c:pt>
                <c:pt idx="181" formatCode="General">
                  <c:v>3.9796099999999997E-5</c:v>
                </c:pt>
                <c:pt idx="182" formatCode="General">
                  <c:v>2.3048600000000002E-5</c:v>
                </c:pt>
                <c:pt idx="183" formatCode="General">
                  <c:v>3.3862699999999997E-5</c:v>
                </c:pt>
                <c:pt idx="184" formatCode="General">
                  <c:v>6.14796E-5</c:v>
                </c:pt>
                <c:pt idx="185" formatCode="General">
                  <c:v>6.9002099999999994E-5</c:v>
                </c:pt>
                <c:pt idx="186" formatCode="General">
                  <c:v>8.1444000000000002E-5</c:v>
                </c:pt>
                <c:pt idx="187" formatCode="General">
                  <c:v>5.8503900000000001E-5</c:v>
                </c:pt>
                <c:pt idx="188" formatCode="General">
                  <c:v>4.6056700000000002E-5</c:v>
                </c:pt>
                <c:pt idx="189" formatCode="General">
                  <c:v>8.2098899999999994E-5</c:v>
                </c:pt>
                <c:pt idx="190" formatCode="General">
                  <c:v>8.1453199999999995E-5</c:v>
                </c:pt>
                <c:pt idx="191" formatCode="General">
                  <c:v>3.03583E-5</c:v>
                </c:pt>
                <c:pt idx="192" formatCode="General">
                  <c:v>2.8512100000000001E-5</c:v>
                </c:pt>
                <c:pt idx="193" formatCode="General">
                  <c:v>4.2797599999999998E-5</c:v>
                </c:pt>
                <c:pt idx="194" formatCode="General">
                  <c:v>4.4805000000000002E-5</c:v>
                </c:pt>
                <c:pt idx="195" formatCode="General">
                  <c:v>8.3270199999999994E-5</c:v>
                </c:pt>
                <c:pt idx="196" formatCode="General">
                  <c:v>3.3526999999999999E-5</c:v>
                </c:pt>
                <c:pt idx="197" formatCode="General">
                  <c:v>5.6702900000000002E-5</c:v>
                </c:pt>
                <c:pt idx="198" formatCode="General">
                  <c:v>4.6305E-6</c:v>
                </c:pt>
                <c:pt idx="199" formatCode="General">
                  <c:v>3.9167600000000001E-5</c:v>
                </c:pt>
                <c:pt idx="200" formatCode="General">
                  <c:v>3.0734000000000001E-6</c:v>
                </c:pt>
                <c:pt idx="201" formatCode="General">
                  <c:v>3.1529899999999998E-5</c:v>
                </c:pt>
                <c:pt idx="202" formatCode="General">
                  <c:v>9.2794500000000001E-5</c:v>
                </c:pt>
                <c:pt idx="203" formatCode="General">
                  <c:v>8.2553799999999996E-5</c:v>
                </c:pt>
                <c:pt idx="204" formatCode="General">
                  <c:v>5.4422200000000002E-5</c:v>
                </c:pt>
                <c:pt idx="205" formatCode="General">
                  <c:v>4.1407299999999999E-5</c:v>
                </c:pt>
                <c:pt idx="206" formatCode="General">
                  <c:v>6.2291499999999998E-5</c:v>
                </c:pt>
                <c:pt idx="207" formatCode="General">
                  <c:v>-1.18855E-5</c:v>
                </c:pt>
                <c:pt idx="208" formatCode="General">
                  <c:v>1.6636100000000002E-5</c:v>
                </c:pt>
                <c:pt idx="209" formatCode="General">
                  <c:v>4.1393200000000002E-5</c:v>
                </c:pt>
                <c:pt idx="210" formatCode="General">
                  <c:v>6.4238200000000004E-5</c:v>
                </c:pt>
                <c:pt idx="211" formatCode="General">
                  <c:v>9.4701299999999994E-5</c:v>
                </c:pt>
                <c:pt idx="212" formatCode="General">
                  <c:v>9.1215099999999993E-5</c:v>
                </c:pt>
                <c:pt idx="213" formatCode="General">
                  <c:v>3.8179999999999997E-5</c:v>
                </c:pt>
                <c:pt idx="214" formatCode="General">
                  <c:v>4.95321E-5</c:v>
                </c:pt>
                <c:pt idx="215" formatCode="General">
                  <c:v>4.62876E-5</c:v>
                </c:pt>
                <c:pt idx="216" formatCode="General">
                  <c:v>8.3771199999999995E-5</c:v>
                </c:pt>
                <c:pt idx="217" formatCode="General">
                  <c:v>6.1188799999999999E-5</c:v>
                </c:pt>
                <c:pt idx="218" formatCode="General">
                  <c:v>3.0332799999999999E-5</c:v>
                </c:pt>
                <c:pt idx="219" formatCode="General">
                  <c:v>3.4336199999999998E-5</c:v>
                </c:pt>
                <c:pt idx="220" formatCode="General">
                  <c:v>7.3566999999999995E-5</c:v>
                </c:pt>
                <c:pt idx="221" formatCode="General">
                  <c:v>6.7674699999999998E-5</c:v>
                </c:pt>
                <c:pt idx="222" formatCode="General">
                  <c:v>4.0562200000000003E-5</c:v>
                </c:pt>
                <c:pt idx="223" formatCode="General">
                  <c:v>9.2886099999999998E-5</c:v>
                </c:pt>
                <c:pt idx="224" formatCode="General">
                  <c:v>3.7645100000000003E-5</c:v>
                </c:pt>
                <c:pt idx="225" formatCode="General">
                  <c:v>3.2301800000000003E-5</c:v>
                </c:pt>
                <c:pt idx="226" formatCode="General">
                  <c:v>7.5263000000000001E-5</c:v>
                </c:pt>
                <c:pt idx="227" formatCode="General">
                  <c:v>-3.9393999999999999E-6</c:v>
                </c:pt>
                <c:pt idx="228" formatCode="General">
                  <c:v>8.9351299999999999E-5</c:v>
                </c:pt>
                <c:pt idx="229" formatCode="General">
                  <c:v>1.8927899999999999E-5</c:v>
                </c:pt>
                <c:pt idx="230" formatCode="General">
                  <c:v>8.2325799999999997E-5</c:v>
                </c:pt>
                <c:pt idx="231" formatCode="General">
                  <c:v>8.0532199999999994E-5</c:v>
                </c:pt>
                <c:pt idx="232" formatCode="General">
                  <c:v>4.3859300000000002E-5</c:v>
                </c:pt>
                <c:pt idx="233" formatCode="General">
                  <c:v>6.6109400000000001E-5</c:v>
                </c:pt>
                <c:pt idx="234" formatCode="General">
                  <c:v>1.95418E-5</c:v>
                </c:pt>
                <c:pt idx="235" formatCode="General">
                  <c:v>1.97644E-5</c:v>
                </c:pt>
                <c:pt idx="236" formatCode="General">
                  <c:v>8.5744000000000004E-6</c:v>
                </c:pt>
                <c:pt idx="237" formatCode="General">
                  <c:v>-3.8060000000000001E-7</c:v>
                </c:pt>
                <c:pt idx="238" formatCode="General">
                  <c:v>5.4017900000000003E-5</c:v>
                </c:pt>
                <c:pt idx="239" formatCode="General">
                  <c:v>7.6875399999999999E-5</c:v>
                </c:pt>
                <c:pt idx="240" formatCode="General">
                  <c:v>3.2900800000000002E-5</c:v>
                </c:pt>
                <c:pt idx="241" formatCode="General">
                  <c:v>6.9693899999999994E-5</c:v>
                </c:pt>
                <c:pt idx="242" formatCode="General">
                  <c:v>7.8047000000000007E-5</c:v>
                </c:pt>
                <c:pt idx="243" formatCode="General">
                  <c:v>7.9927500000000003E-5</c:v>
                </c:pt>
                <c:pt idx="244" formatCode="General">
                  <c:v>2.2611200000000001E-5</c:v>
                </c:pt>
                <c:pt idx="245" formatCode="General">
                  <c:v>3.0400600000000002E-5</c:v>
                </c:pt>
                <c:pt idx="246" formatCode="General">
                  <c:v>4.7097900000000002E-5</c:v>
                </c:pt>
                <c:pt idx="247" formatCode="General">
                  <c:v>4.9712200000000002E-5</c:v>
                </c:pt>
                <c:pt idx="248" formatCode="General">
                  <c:v>1.8640699999999999E-5</c:v>
                </c:pt>
                <c:pt idx="249" formatCode="General">
                  <c:v>3.6393100000000002E-5</c:v>
                </c:pt>
                <c:pt idx="250" formatCode="General">
                  <c:v>2.91483E-5</c:v>
                </c:pt>
                <c:pt idx="251" formatCode="General">
                  <c:v>7.4455000000000001E-6</c:v>
                </c:pt>
                <c:pt idx="252" formatCode="General">
                  <c:v>2.75832E-5</c:v>
                </c:pt>
                <c:pt idx="253" formatCode="General">
                  <c:v>3.7987600000000002E-5</c:v>
                </c:pt>
                <c:pt idx="254" formatCode="General">
                  <c:v>-1.40613E-5</c:v>
                </c:pt>
                <c:pt idx="255" formatCode="General">
                  <c:v>1.000393E-4</c:v>
                </c:pt>
                <c:pt idx="256" formatCode="General">
                  <c:v>6.9053400000000005E-5</c:v>
                </c:pt>
                <c:pt idx="257" formatCode="General">
                  <c:v>1.9619900000000002E-5</c:v>
                </c:pt>
                <c:pt idx="258" formatCode="General">
                  <c:v>-5.40874E-5</c:v>
                </c:pt>
                <c:pt idx="259" formatCode="General">
                  <c:v>4.0666300000000001E-5</c:v>
                </c:pt>
                <c:pt idx="260" formatCode="General">
                  <c:v>1.160529E-4</c:v>
                </c:pt>
                <c:pt idx="261" formatCode="General">
                  <c:v>8.8918000000000001E-6</c:v>
                </c:pt>
                <c:pt idx="262" formatCode="General">
                  <c:v>2.4073399999999999E-5</c:v>
                </c:pt>
                <c:pt idx="263" formatCode="General">
                  <c:v>-7.88445E-5</c:v>
                </c:pt>
                <c:pt idx="264" formatCode="General">
                  <c:v>5.5853799999999997E-5</c:v>
                </c:pt>
                <c:pt idx="265" formatCode="General">
                  <c:v>2.24653E-5</c:v>
                </c:pt>
                <c:pt idx="266" formatCode="General">
                  <c:v>5.4246699999999997E-5</c:v>
                </c:pt>
                <c:pt idx="267" formatCode="General">
                  <c:v>1.05003E-5</c:v>
                </c:pt>
                <c:pt idx="268" formatCode="General">
                  <c:v>1.67297E-5</c:v>
                </c:pt>
                <c:pt idx="269" formatCode="General">
                  <c:v>4.3213900000000003E-5</c:v>
                </c:pt>
                <c:pt idx="270" formatCode="General">
                  <c:v>-7.1289699999999996E-5</c:v>
                </c:pt>
                <c:pt idx="271" formatCode="General">
                  <c:v>-6.1658999999999997E-6</c:v>
                </c:pt>
                <c:pt idx="272" formatCode="General">
                  <c:v>5.5941999999999997E-6</c:v>
                </c:pt>
                <c:pt idx="273" formatCode="General">
                  <c:v>8.2304200000000004E-5</c:v>
                </c:pt>
                <c:pt idx="274" formatCode="General">
                  <c:v>-3.3518E-5</c:v>
                </c:pt>
                <c:pt idx="275" formatCode="General">
                  <c:v>3.6684000000000003E-5</c:v>
                </c:pt>
                <c:pt idx="276" formatCode="General">
                  <c:v>9.4590899999999996E-5</c:v>
                </c:pt>
                <c:pt idx="277" formatCode="General">
                  <c:v>6.4303599999999999E-5</c:v>
                </c:pt>
                <c:pt idx="278" formatCode="General">
                  <c:v>5.2711000000000002E-6</c:v>
                </c:pt>
                <c:pt idx="279" formatCode="General">
                  <c:v>9.7212899999999999E-5</c:v>
                </c:pt>
                <c:pt idx="280" formatCode="General">
                  <c:v>8.0120899999999994E-5</c:v>
                </c:pt>
                <c:pt idx="281" formatCode="General">
                  <c:v>1.3256960000000001E-4</c:v>
                </c:pt>
                <c:pt idx="282" formatCode="General">
                  <c:v>9.0142299999999999E-5</c:v>
                </c:pt>
                <c:pt idx="283" formatCode="General">
                  <c:v>-3.3344499999999999E-5</c:v>
                </c:pt>
                <c:pt idx="284" formatCode="General">
                  <c:v>7.0703499999999998E-5</c:v>
                </c:pt>
                <c:pt idx="285" formatCode="General">
                  <c:v>-7.0303999999999996E-5</c:v>
                </c:pt>
                <c:pt idx="286" formatCode="General">
                  <c:v>-2.4570699999999998E-5</c:v>
                </c:pt>
                <c:pt idx="287" formatCode="General">
                  <c:v>7.0029000000000003E-5</c:v>
                </c:pt>
                <c:pt idx="288" formatCode="General">
                  <c:v>9.8580999999999997E-5</c:v>
                </c:pt>
                <c:pt idx="289" formatCode="General">
                  <c:v>1.5664200000000002E-5</c:v>
                </c:pt>
                <c:pt idx="290" formatCode="General">
                  <c:v>1.478811E-4</c:v>
                </c:pt>
                <c:pt idx="291" formatCode="General">
                  <c:v>1.5212010000000001E-4</c:v>
                </c:pt>
                <c:pt idx="292" formatCode="General">
                  <c:v>1.507445E-4</c:v>
                </c:pt>
                <c:pt idx="293" formatCode="General">
                  <c:v>1.933541E-4</c:v>
                </c:pt>
                <c:pt idx="294" formatCode="General">
                  <c:v>-5.4719799999999997E-5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Sheet1!$K$4:$K$398</c:f>
              <c:numCache>
                <c:formatCode>0.00E+00</c:formatCode>
                <c:ptCount val="395"/>
                <c:pt idx="0">
                  <c:v>1.5973642499999999E-2</c:v>
                </c:pt>
                <c:pt idx="1">
                  <c:v>1.71568673E-2</c:v>
                </c:pt>
                <c:pt idx="2">
                  <c:v>1.8340092200000001E-2</c:v>
                </c:pt>
                <c:pt idx="3">
                  <c:v>1.9523315100000001E-2</c:v>
                </c:pt>
                <c:pt idx="4">
                  <c:v>2.07065362E-2</c:v>
                </c:pt>
                <c:pt idx="5">
                  <c:v>2.1889757400000001E-2</c:v>
                </c:pt>
                <c:pt idx="6">
                  <c:v>2.30729748E-2</c:v>
                </c:pt>
                <c:pt idx="7">
                  <c:v>2.4256190300000001E-2</c:v>
                </c:pt>
                <c:pt idx="8">
                  <c:v>2.5439403999999999E-2</c:v>
                </c:pt>
                <c:pt idx="9">
                  <c:v>2.6622615799999999E-2</c:v>
                </c:pt>
                <c:pt idx="10">
                  <c:v>2.7805823800000001E-2</c:v>
                </c:pt>
                <c:pt idx="11">
                  <c:v>2.89890319E-2</c:v>
                </c:pt>
                <c:pt idx="12">
                  <c:v>3.0172234400000001E-2</c:v>
                </c:pt>
                <c:pt idx="13">
                  <c:v>3.1355436899999999E-2</c:v>
                </c:pt>
                <c:pt idx="14">
                  <c:v>3.2538637500000002E-2</c:v>
                </c:pt>
                <c:pt idx="15">
                  <c:v>3.3721834399999998E-2</c:v>
                </c:pt>
                <c:pt idx="16">
                  <c:v>3.4905027599999999E-2</c:v>
                </c:pt>
                <c:pt idx="17">
                  <c:v>3.6088216999999999E-2</c:v>
                </c:pt>
                <c:pt idx="18">
                  <c:v>3.7271402799999999E-2</c:v>
                </c:pt>
                <c:pt idx="19">
                  <c:v>3.8454588499999998E-2</c:v>
                </c:pt>
                <c:pt idx="20">
                  <c:v>3.9637770500000002E-2</c:v>
                </c:pt>
                <c:pt idx="21">
                  <c:v>4.08209488E-2</c:v>
                </c:pt>
                <c:pt idx="22">
                  <c:v>4.2004119600000001E-2</c:v>
                </c:pt>
                <c:pt idx="23">
                  <c:v>4.3187290400000002E-2</c:v>
                </c:pt>
                <c:pt idx="24">
                  <c:v>4.4370457500000002E-2</c:v>
                </c:pt>
                <c:pt idx="25">
                  <c:v>4.5553620900000001E-2</c:v>
                </c:pt>
                <c:pt idx="26">
                  <c:v>4.67367806E-2</c:v>
                </c:pt>
                <c:pt idx="27">
                  <c:v>4.7919936500000003E-2</c:v>
                </c:pt>
                <c:pt idx="28">
                  <c:v>4.9103088699999999E-2</c:v>
                </c:pt>
                <c:pt idx="29">
                  <c:v>5.0286233399999998E-2</c:v>
                </c:pt>
                <c:pt idx="30">
                  <c:v>5.1469374399999997E-2</c:v>
                </c:pt>
                <c:pt idx="31">
                  <c:v>5.2652515499999997E-2</c:v>
                </c:pt>
                <c:pt idx="32">
                  <c:v>5.3835648999999999E-2</c:v>
                </c:pt>
                <c:pt idx="33">
                  <c:v>5.5018778900000002E-2</c:v>
                </c:pt>
                <c:pt idx="34">
                  <c:v>5.6201901300000003E-2</c:v>
                </c:pt>
                <c:pt idx="35">
                  <c:v>5.7385023700000003E-2</c:v>
                </c:pt>
                <c:pt idx="36">
                  <c:v>5.85681386E-2</c:v>
                </c:pt>
                <c:pt idx="37">
                  <c:v>5.9751246100000002E-2</c:v>
                </c:pt>
                <c:pt idx="38">
                  <c:v>6.0934349899999997E-2</c:v>
                </c:pt>
                <c:pt idx="39">
                  <c:v>6.2117449900000003E-2</c:v>
                </c:pt>
                <c:pt idx="40">
                  <c:v>6.3300542500000001E-2</c:v>
                </c:pt>
                <c:pt idx="41">
                  <c:v>6.4483635100000006E-2</c:v>
                </c:pt>
                <c:pt idx="42">
                  <c:v>6.5666720299999995E-2</c:v>
                </c:pt>
                <c:pt idx="43">
                  <c:v>6.6849798000000002E-2</c:v>
                </c:pt>
                <c:pt idx="44">
                  <c:v>6.8032868199999999E-2</c:v>
                </c:pt>
                <c:pt idx="45">
                  <c:v>6.9215930999999994E-2</c:v>
                </c:pt>
                <c:pt idx="46">
                  <c:v>7.0398993800000004E-2</c:v>
                </c:pt>
                <c:pt idx="47">
                  <c:v>7.1582049100000003E-2</c:v>
                </c:pt>
                <c:pt idx="48">
                  <c:v>7.2765097000000001E-2</c:v>
                </c:pt>
                <c:pt idx="49">
                  <c:v>7.3948137499999997E-2</c:v>
                </c:pt>
                <c:pt idx="50">
                  <c:v>7.5131177899999999E-2</c:v>
                </c:pt>
                <c:pt idx="51" formatCode="General">
                  <c:v>7.6314203400000002E-2</c:v>
                </c:pt>
                <c:pt idx="52" formatCode="General">
                  <c:v>7.7497229000000001E-2</c:v>
                </c:pt>
                <c:pt idx="53" formatCode="General">
                  <c:v>7.8680247100000003E-2</c:v>
                </c:pt>
                <c:pt idx="54" formatCode="General">
                  <c:v>7.9863257699999995E-2</c:v>
                </c:pt>
                <c:pt idx="55" formatCode="General">
                  <c:v>8.1046253400000004E-2</c:v>
                </c:pt>
                <c:pt idx="56" formatCode="General">
                  <c:v>8.2229249200000007E-2</c:v>
                </c:pt>
                <c:pt idx="57" formatCode="General">
                  <c:v>8.34122375E-2</c:v>
                </c:pt>
                <c:pt idx="58" formatCode="General">
                  <c:v>8.4595225800000007E-2</c:v>
                </c:pt>
                <c:pt idx="59" formatCode="General">
                  <c:v>8.5778199099999994E-2</c:v>
                </c:pt>
                <c:pt idx="60" formatCode="General">
                  <c:v>8.6961165100000001E-2</c:v>
                </c:pt>
                <c:pt idx="61" formatCode="General">
                  <c:v>8.8144123599999999E-2</c:v>
                </c:pt>
                <c:pt idx="62" formatCode="General">
                  <c:v>8.93270746E-2</c:v>
                </c:pt>
                <c:pt idx="63" formatCode="General">
                  <c:v>9.0510025600000002E-2</c:v>
                </c:pt>
                <c:pt idx="64" formatCode="General">
                  <c:v>9.16929618E-2</c:v>
                </c:pt>
                <c:pt idx="65" formatCode="General">
                  <c:v>9.2875890399999994E-2</c:v>
                </c:pt>
                <c:pt idx="66" formatCode="General">
                  <c:v>9.4058811699999995E-2</c:v>
                </c:pt>
                <c:pt idx="67" formatCode="General">
                  <c:v>9.5241725400000005E-2</c:v>
                </c:pt>
                <c:pt idx="68" formatCode="General">
                  <c:v>9.6424631799999994E-2</c:v>
                </c:pt>
                <c:pt idx="69" formatCode="General">
                  <c:v>9.7607523200000004E-2</c:v>
                </c:pt>
                <c:pt idx="70" formatCode="General">
                  <c:v>9.8790414600000001E-2</c:v>
                </c:pt>
                <c:pt idx="71" formatCode="General">
                  <c:v>9.9973298599999996E-2</c:v>
                </c:pt>
                <c:pt idx="72" formatCode="General">
                  <c:v>0.10115616769999999</c:v>
                </c:pt>
                <c:pt idx="73" formatCode="General">
                  <c:v>0.1023390293</c:v>
                </c:pt>
                <c:pt idx="74" formatCode="General">
                  <c:v>0.10352188349999999</c:v>
                </c:pt>
                <c:pt idx="75" formatCode="General">
                  <c:v>0.1047047302</c:v>
                </c:pt>
                <c:pt idx="76" formatCode="General">
                  <c:v>0.1058875695</c:v>
                </c:pt>
                <c:pt idx="77" formatCode="General">
                  <c:v>0.10707038639999999</c:v>
                </c:pt>
                <c:pt idx="78" formatCode="General">
                  <c:v>0.1082532108</c:v>
                </c:pt>
                <c:pt idx="79" formatCode="General">
                  <c:v>0.10943602030000001</c:v>
                </c:pt>
                <c:pt idx="80" formatCode="General">
                  <c:v>0.1106188223</c:v>
                </c:pt>
                <c:pt idx="81" formatCode="General">
                  <c:v>0.1118016094</c:v>
                </c:pt>
                <c:pt idx="82" formatCode="General">
                  <c:v>0.1129843965</c:v>
                </c:pt>
                <c:pt idx="83" formatCode="General">
                  <c:v>0.1141671687</c:v>
                </c:pt>
                <c:pt idx="84" formatCode="General">
                  <c:v>0.1153499335</c:v>
                </c:pt>
                <c:pt idx="85" formatCode="General">
                  <c:v>0.1165326834</c:v>
                </c:pt>
                <c:pt idx="86" formatCode="General">
                  <c:v>0.1177154183</c:v>
                </c:pt>
                <c:pt idx="87" formatCode="General">
                  <c:v>0.1188981533</c:v>
                </c:pt>
                <c:pt idx="88" formatCode="General">
                  <c:v>0.1200808808</c:v>
                </c:pt>
                <c:pt idx="89" formatCode="General">
                  <c:v>0.12126359339999999</c:v>
                </c:pt>
                <c:pt idx="90" formatCode="General">
                  <c:v>0.12244629109999999</c:v>
                </c:pt>
                <c:pt idx="91" formatCode="General">
                  <c:v>0.1236289814</c:v>
                </c:pt>
                <c:pt idx="92" formatCode="General">
                  <c:v>0.1248116568</c:v>
                </c:pt>
                <c:pt idx="93" formatCode="General">
                  <c:v>0.12599432469999999</c:v>
                </c:pt>
                <c:pt idx="94" formatCode="General">
                  <c:v>0.1271769851</c:v>
                </c:pt>
                <c:pt idx="95" formatCode="General">
                  <c:v>0.12835964559999999</c:v>
                </c:pt>
                <c:pt idx="96" formatCode="General">
                  <c:v>0.12954227630000001</c:v>
                </c:pt>
                <c:pt idx="97" formatCode="General">
                  <c:v>0.13072490689999999</c:v>
                </c:pt>
                <c:pt idx="98" formatCode="General">
                  <c:v>0.1319075227</c:v>
                </c:pt>
                <c:pt idx="99" formatCode="General">
                  <c:v>0.13309012349999999</c:v>
                </c:pt>
                <c:pt idx="100" formatCode="General">
                  <c:v>0.1342727095</c:v>
                </c:pt>
                <c:pt idx="101" formatCode="General">
                  <c:v>0.13545529540000001</c:v>
                </c:pt>
                <c:pt idx="102" formatCode="General">
                  <c:v>0.13663786650000001</c:v>
                </c:pt>
                <c:pt idx="103" formatCode="General">
                  <c:v>0.13782042259999999</c:v>
                </c:pt>
                <c:pt idx="104" formatCode="General">
                  <c:v>0.1390029639</c:v>
                </c:pt>
                <c:pt idx="105" formatCode="General">
                  <c:v>0.1401855052</c:v>
                </c:pt>
                <c:pt idx="106" formatCode="General">
                  <c:v>0.14136803149999999</c:v>
                </c:pt>
                <c:pt idx="107" formatCode="General">
                  <c:v>0.142550543</c:v>
                </c:pt>
                <c:pt idx="108" formatCode="General">
                  <c:v>0.14373303949999999</c:v>
                </c:pt>
                <c:pt idx="109" formatCode="General">
                  <c:v>0.1449155211</c:v>
                </c:pt>
                <c:pt idx="110" formatCode="General">
                  <c:v>0.14609800279999999</c:v>
                </c:pt>
                <c:pt idx="111" formatCode="General">
                  <c:v>0.1472804546</c:v>
                </c:pt>
                <c:pt idx="112" formatCode="General">
                  <c:v>0.14846290649999999</c:v>
                </c:pt>
                <c:pt idx="113" formatCode="General">
                  <c:v>0.14964534339999999</c:v>
                </c:pt>
                <c:pt idx="114" formatCode="General">
                  <c:v>0.15082776549999999</c:v>
                </c:pt>
                <c:pt idx="115" formatCode="General">
                  <c:v>0.15201017259999999</c:v>
                </c:pt>
                <c:pt idx="116" formatCode="General">
                  <c:v>0.1531925797</c:v>
                </c:pt>
                <c:pt idx="117" formatCode="General">
                  <c:v>0.15437495709999999</c:v>
                </c:pt>
                <c:pt idx="118" formatCode="General">
                  <c:v>0.1555573344</c:v>
                </c:pt>
                <c:pt idx="119" formatCode="General">
                  <c:v>0.1567396969</c:v>
                </c:pt>
                <c:pt idx="120" formatCode="General">
                  <c:v>0.15792204439999999</c:v>
                </c:pt>
                <c:pt idx="121" formatCode="General">
                  <c:v>0.15910437699999999</c:v>
                </c:pt>
                <c:pt idx="122" formatCode="General">
                  <c:v>0.16028667990000001</c:v>
                </c:pt>
                <c:pt idx="123" formatCode="General">
                  <c:v>0.16146898270000001</c:v>
                </c:pt>
                <c:pt idx="124" formatCode="General">
                  <c:v>0.16265128549999999</c:v>
                </c:pt>
                <c:pt idx="125" formatCode="General">
                  <c:v>0.16383355860000001</c:v>
                </c:pt>
                <c:pt idx="126" formatCode="General">
                  <c:v>0.16501581670000001</c:v>
                </c:pt>
                <c:pt idx="127" formatCode="General">
                  <c:v>0.16619807480000001</c:v>
                </c:pt>
                <c:pt idx="128" formatCode="General">
                  <c:v>0.16738030309999999</c:v>
                </c:pt>
                <c:pt idx="129" formatCode="General">
                  <c:v>0.16856251659999999</c:v>
                </c:pt>
                <c:pt idx="130" formatCode="General">
                  <c:v>0.16974473000000001</c:v>
                </c:pt>
                <c:pt idx="131" formatCode="General">
                  <c:v>0.17092691360000001</c:v>
                </c:pt>
                <c:pt idx="132" formatCode="General">
                  <c:v>0.17210909720000001</c:v>
                </c:pt>
                <c:pt idx="133" formatCode="General">
                  <c:v>0.173291266</c:v>
                </c:pt>
                <c:pt idx="134" formatCode="General">
                  <c:v>0.17447340489999999</c:v>
                </c:pt>
                <c:pt idx="135" formatCode="General">
                  <c:v>0.17565554380000001</c:v>
                </c:pt>
                <c:pt idx="136" formatCode="General">
                  <c:v>0.1768376529</c:v>
                </c:pt>
                <c:pt idx="137" formatCode="General">
                  <c:v>0.178019762</c:v>
                </c:pt>
                <c:pt idx="138" formatCode="General">
                  <c:v>0.17920185629999999</c:v>
                </c:pt>
                <c:pt idx="139" formatCode="General">
                  <c:v>0.18038392070000001</c:v>
                </c:pt>
                <c:pt idx="140" formatCode="General">
                  <c:v>0.18156598509999999</c:v>
                </c:pt>
                <c:pt idx="141" formatCode="General">
                  <c:v>0.18274801969999999</c:v>
                </c:pt>
                <c:pt idx="142" formatCode="General">
                  <c:v>0.18393005430000001</c:v>
                </c:pt>
                <c:pt idx="143" formatCode="General">
                  <c:v>0.1851120591</c:v>
                </c:pt>
                <c:pt idx="144" formatCode="General">
                  <c:v>0.1862940639</c:v>
                </c:pt>
                <c:pt idx="145" formatCode="General">
                  <c:v>0.18747602399999999</c:v>
                </c:pt>
                <c:pt idx="146" formatCode="General">
                  <c:v>0.18865799899999999</c:v>
                </c:pt>
                <c:pt idx="147" formatCode="General">
                  <c:v>0.1898399442</c:v>
                </c:pt>
                <c:pt idx="148" formatCode="General">
                  <c:v>0.19102187449999999</c:v>
                </c:pt>
                <c:pt idx="149" formatCode="General">
                  <c:v>0.1922037899</c:v>
                </c:pt>
                <c:pt idx="150" formatCode="General">
                  <c:v>0.19338569050000001</c:v>
                </c:pt>
                <c:pt idx="151" formatCode="General">
                  <c:v>0.1945675761</c:v>
                </c:pt>
                <c:pt idx="152" formatCode="General">
                  <c:v>0.1957494467</c:v>
                </c:pt>
                <c:pt idx="153" formatCode="General">
                  <c:v>0.19693127269999999</c:v>
                </c:pt>
                <c:pt idx="154" formatCode="General">
                  <c:v>0.1981131136</c:v>
                </c:pt>
                <c:pt idx="155" formatCode="General">
                  <c:v>0.19929492469999999</c:v>
                </c:pt>
                <c:pt idx="156" formatCode="General">
                  <c:v>0.2004767358</c:v>
                </c:pt>
                <c:pt idx="157" formatCode="General">
                  <c:v>0.20165851709999999</c:v>
                </c:pt>
                <c:pt idx="158" formatCode="General">
                  <c:v>0.2028402835</c:v>
                </c:pt>
                <c:pt idx="159" formatCode="General">
                  <c:v>0.20402202010000001</c:v>
                </c:pt>
                <c:pt idx="160" formatCode="General">
                  <c:v>0.20520375669999999</c:v>
                </c:pt>
                <c:pt idx="161" formatCode="General">
                  <c:v>0.2063854635</c:v>
                </c:pt>
                <c:pt idx="162" formatCode="General">
                  <c:v>0.20756715540000001</c:v>
                </c:pt>
                <c:pt idx="163" formatCode="General">
                  <c:v>0.20874883229999999</c:v>
                </c:pt>
                <c:pt idx="164" formatCode="General">
                  <c:v>0.2099304944</c:v>
                </c:pt>
                <c:pt idx="165" formatCode="General">
                  <c:v>0.21111212670000001</c:v>
                </c:pt>
                <c:pt idx="166" formatCode="General">
                  <c:v>0.212293759</c:v>
                </c:pt>
                <c:pt idx="167" formatCode="General">
                  <c:v>0.21347536149999999</c:v>
                </c:pt>
                <c:pt idx="168" formatCode="General">
                  <c:v>0.21465694900000001</c:v>
                </c:pt>
                <c:pt idx="169" formatCode="General">
                  <c:v>0.21583852170000001</c:v>
                </c:pt>
                <c:pt idx="170" formatCode="General">
                  <c:v>0.21702006460000001</c:v>
                </c:pt>
                <c:pt idx="171" formatCode="General">
                  <c:v>0.21820159259999999</c:v>
                </c:pt>
                <c:pt idx="172" formatCode="General">
                  <c:v>0.2193831205</c:v>
                </c:pt>
                <c:pt idx="173" formatCode="General">
                  <c:v>0.22056460380000001</c:v>
                </c:pt>
                <c:pt idx="174" formatCode="General">
                  <c:v>0.22174608709999999</c:v>
                </c:pt>
                <c:pt idx="175" formatCode="General">
                  <c:v>0.22292754049999999</c:v>
                </c:pt>
                <c:pt idx="176" formatCode="General">
                  <c:v>0.22410897909999999</c:v>
                </c:pt>
                <c:pt idx="177" formatCode="General">
                  <c:v>0.22529040280000001</c:v>
                </c:pt>
                <c:pt idx="178" formatCode="General">
                  <c:v>0.2264717966</c:v>
                </c:pt>
                <c:pt idx="179" formatCode="General">
                  <c:v>0.22765317560000001</c:v>
                </c:pt>
                <c:pt idx="180" formatCode="General">
                  <c:v>0.22883453970000001</c:v>
                </c:pt>
                <c:pt idx="181" formatCode="General">
                  <c:v>0.23001588880000001</c:v>
                </c:pt>
                <c:pt idx="182" formatCode="General">
                  <c:v>0.2311972082</c:v>
                </c:pt>
                <c:pt idx="183" formatCode="General">
                  <c:v>0.2323785126</c:v>
                </c:pt>
                <c:pt idx="184" formatCode="General">
                  <c:v>0.23355978729999999</c:v>
                </c:pt>
                <c:pt idx="185" formatCode="General">
                  <c:v>0.23474106189999999</c:v>
                </c:pt>
                <c:pt idx="186" formatCode="General">
                  <c:v>0.23592230680000001</c:v>
                </c:pt>
                <c:pt idx="187" formatCode="General">
                  <c:v>0.23710352179999999</c:v>
                </c:pt>
                <c:pt idx="188" formatCode="General">
                  <c:v>0.23828473689999999</c:v>
                </c:pt>
                <c:pt idx="189" formatCode="General">
                  <c:v>0.23946590719999999</c:v>
                </c:pt>
                <c:pt idx="190" formatCode="General">
                  <c:v>0.2406470627</c:v>
                </c:pt>
                <c:pt idx="191" formatCode="General">
                  <c:v>0.24182821809999999</c:v>
                </c:pt>
                <c:pt idx="192" formatCode="General">
                  <c:v>0.24300934369999999</c:v>
                </c:pt>
                <c:pt idx="193" formatCode="General">
                  <c:v>0.2441904396</c:v>
                </c:pt>
                <c:pt idx="194" formatCode="General">
                  <c:v>0.2453715205</c:v>
                </c:pt>
                <c:pt idx="195" formatCode="General">
                  <c:v>0.24655258660000001</c:v>
                </c:pt>
                <c:pt idx="196" formatCode="General">
                  <c:v>0.2477336228</c:v>
                </c:pt>
                <c:pt idx="197" formatCode="General">
                  <c:v>0.24891462919999999</c:v>
                </c:pt>
                <c:pt idx="198" formatCode="General">
                  <c:v>0.25009563569999999</c:v>
                </c:pt>
                <c:pt idx="199" formatCode="General">
                  <c:v>0.25127661229999998</c:v>
                </c:pt>
                <c:pt idx="200" formatCode="General">
                  <c:v>0.25245755910000001</c:v>
                </c:pt>
                <c:pt idx="201" formatCode="General">
                  <c:v>0.25363847610000001</c:v>
                </c:pt>
                <c:pt idx="202" formatCode="General">
                  <c:v>0.25481939320000002</c:v>
                </c:pt>
                <c:pt idx="203" formatCode="General">
                  <c:v>0.2560002804</c:v>
                </c:pt>
                <c:pt idx="204" formatCode="General">
                  <c:v>0.25718116759999998</c:v>
                </c:pt>
                <c:pt idx="205" formatCode="General">
                  <c:v>0.25836199520000003</c:v>
                </c:pt>
                <c:pt idx="206" formatCode="General">
                  <c:v>0.25954282280000002</c:v>
                </c:pt>
                <c:pt idx="207" formatCode="General">
                  <c:v>0.26072362069999999</c:v>
                </c:pt>
                <c:pt idx="208" formatCode="General">
                  <c:v>0.26190441850000001</c:v>
                </c:pt>
                <c:pt idx="209" formatCode="General">
                  <c:v>0.26308515669999999</c:v>
                </c:pt>
                <c:pt idx="210" formatCode="General">
                  <c:v>0.26426589490000002</c:v>
                </c:pt>
                <c:pt idx="211" formatCode="General">
                  <c:v>0.26544660329999997</c:v>
                </c:pt>
                <c:pt idx="212" formatCode="General">
                  <c:v>0.26662731169999998</c:v>
                </c:pt>
                <c:pt idx="213" formatCode="General">
                  <c:v>0.2678079605</c:v>
                </c:pt>
                <c:pt idx="214" formatCode="General">
                  <c:v>0.26898860930000001</c:v>
                </c:pt>
                <c:pt idx="215" formatCode="General">
                  <c:v>0.27016922830000001</c:v>
                </c:pt>
                <c:pt idx="216" formatCode="General">
                  <c:v>0.2713498473</c:v>
                </c:pt>
                <c:pt idx="217" formatCode="General">
                  <c:v>0.27253040670000001</c:v>
                </c:pt>
                <c:pt idx="218" formatCode="General">
                  <c:v>0.27371096610000001</c:v>
                </c:pt>
                <c:pt idx="219" formatCode="General">
                  <c:v>0.27489149569999999</c:v>
                </c:pt>
                <c:pt idx="220" formatCode="General">
                  <c:v>0.2760719955</c:v>
                </c:pt>
                <c:pt idx="221" formatCode="General">
                  <c:v>0.27725246549999999</c:v>
                </c:pt>
                <c:pt idx="222" formatCode="General">
                  <c:v>0.27843293549999998</c:v>
                </c:pt>
                <c:pt idx="223" formatCode="General">
                  <c:v>0.2796133757</c:v>
                </c:pt>
                <c:pt idx="224" formatCode="General">
                  <c:v>0.28079378599999999</c:v>
                </c:pt>
                <c:pt idx="225" formatCode="General">
                  <c:v>0.28197416660000002</c:v>
                </c:pt>
                <c:pt idx="226" formatCode="General">
                  <c:v>0.2831545472</c:v>
                </c:pt>
                <c:pt idx="227" formatCode="General">
                  <c:v>0.28433486819999998</c:v>
                </c:pt>
                <c:pt idx="228" formatCode="General">
                  <c:v>0.28551518920000002</c:v>
                </c:pt>
                <c:pt idx="229" formatCode="General">
                  <c:v>0.28669548030000003</c:v>
                </c:pt>
                <c:pt idx="230" formatCode="General">
                  <c:v>0.28787577149999999</c:v>
                </c:pt>
                <c:pt idx="231" formatCode="General">
                  <c:v>0.28905600310000001</c:v>
                </c:pt>
                <c:pt idx="232" formatCode="General">
                  <c:v>0.29023623469999998</c:v>
                </c:pt>
                <c:pt idx="233" formatCode="General">
                  <c:v>0.29141640660000001</c:v>
                </c:pt>
                <c:pt idx="234" formatCode="General">
                  <c:v>0.29259657859999999</c:v>
                </c:pt>
                <c:pt idx="235" formatCode="General">
                  <c:v>0.2937767208</c:v>
                </c:pt>
                <c:pt idx="236" formatCode="General">
                  <c:v>0.29495683309999998</c:v>
                </c:pt>
                <c:pt idx="237" formatCode="General">
                  <c:v>0.29613694550000003</c:v>
                </c:pt>
                <c:pt idx="238" formatCode="General">
                  <c:v>0.29731699820000002</c:v>
                </c:pt>
                <c:pt idx="239" formatCode="General">
                  <c:v>0.29849705100000001</c:v>
                </c:pt>
                <c:pt idx="240" formatCode="General">
                  <c:v>0.29967707399999999</c:v>
                </c:pt>
                <c:pt idx="241" formatCode="General">
                  <c:v>0.30085706709999999</c:v>
                </c:pt>
                <c:pt idx="242" formatCode="General">
                  <c:v>0.30203703050000003</c:v>
                </c:pt>
                <c:pt idx="243" formatCode="General">
                  <c:v>0.30321696399999998</c:v>
                </c:pt>
                <c:pt idx="244" formatCode="General">
                  <c:v>0.30439689759999999</c:v>
                </c:pt>
                <c:pt idx="245" formatCode="General">
                  <c:v>0.30557677150000001</c:v>
                </c:pt>
                <c:pt idx="246" formatCode="General">
                  <c:v>0.30675664540000003</c:v>
                </c:pt>
                <c:pt idx="247" formatCode="General">
                  <c:v>0.30793648959999997</c:v>
                </c:pt>
                <c:pt idx="248" formatCode="General">
                  <c:v>0.3091163039</c:v>
                </c:pt>
                <c:pt idx="249" formatCode="General">
                  <c:v>0.31029608850000001</c:v>
                </c:pt>
                <c:pt idx="250" formatCode="General">
                  <c:v>0.31147584319999999</c:v>
                </c:pt>
                <c:pt idx="251" formatCode="General">
                  <c:v>0.3126555681</c:v>
                </c:pt>
                <c:pt idx="252" formatCode="General">
                  <c:v>0.31383529310000002</c:v>
                </c:pt>
                <c:pt idx="253" formatCode="General">
                  <c:v>0.31501495839999999</c:v>
                </c:pt>
                <c:pt idx="254" formatCode="General">
                  <c:v>0.31619462370000001</c:v>
                </c:pt>
                <c:pt idx="255" formatCode="General">
                  <c:v>0.31737422939999999</c:v>
                </c:pt>
                <c:pt idx="256" formatCode="General">
                  <c:v>0.31855383520000002</c:v>
                </c:pt>
                <c:pt idx="257" formatCode="General">
                  <c:v>0.31973341109999998</c:v>
                </c:pt>
                <c:pt idx="258" formatCode="General">
                  <c:v>0.32091295720000002</c:v>
                </c:pt>
                <c:pt idx="259" formatCode="General">
                  <c:v>0.32209247349999998</c:v>
                </c:pt>
                <c:pt idx="260" formatCode="General">
                  <c:v>0.32327196000000002</c:v>
                </c:pt>
                <c:pt idx="261" formatCode="General">
                  <c:v>0.32445141669999999</c:v>
                </c:pt>
                <c:pt idx="262" formatCode="General">
                  <c:v>0.32563087340000002</c:v>
                </c:pt>
                <c:pt idx="263" formatCode="General">
                  <c:v>0.3268102705</c:v>
                </c:pt>
                <c:pt idx="264" formatCode="General">
                  <c:v>0.32798966769999999</c:v>
                </c:pt>
                <c:pt idx="265" formatCode="General">
                  <c:v>0.32916900519999998</c:v>
                </c:pt>
                <c:pt idx="266" formatCode="General">
                  <c:v>0.33034834270000002</c:v>
                </c:pt>
                <c:pt idx="267" formatCode="General">
                  <c:v>0.33152765039999998</c:v>
                </c:pt>
                <c:pt idx="268" formatCode="General">
                  <c:v>0.33270689850000001</c:v>
                </c:pt>
                <c:pt idx="269" formatCode="General">
                  <c:v>0.33388614649999998</c:v>
                </c:pt>
                <c:pt idx="270" formatCode="General">
                  <c:v>0.33506536479999999</c:v>
                </c:pt>
                <c:pt idx="271" formatCode="General">
                  <c:v>0.33624455330000003</c:v>
                </c:pt>
                <c:pt idx="272" formatCode="General">
                  <c:v>0.33742371199999999</c:v>
                </c:pt>
                <c:pt idx="273" formatCode="General">
                  <c:v>0.33860284089999998</c:v>
                </c:pt>
                <c:pt idx="274" formatCode="General">
                  <c:v>0.33978194</c:v>
                </c:pt>
                <c:pt idx="275" formatCode="General">
                  <c:v>0.34096100930000001</c:v>
                </c:pt>
                <c:pt idx="276" formatCode="General">
                  <c:v>0.34214004869999998</c:v>
                </c:pt>
                <c:pt idx="277" formatCode="General">
                  <c:v>0.34331905839999999</c:v>
                </c:pt>
                <c:pt idx="278" formatCode="General">
                  <c:v>0.34449803829999998</c:v>
                </c:pt>
                <c:pt idx="279" formatCode="General">
                  <c:v>0.3456769884</c:v>
                </c:pt>
                <c:pt idx="280" formatCode="General">
                  <c:v>0.34685590859999998</c:v>
                </c:pt>
                <c:pt idx="281" formatCode="General">
                  <c:v>0.34803479910000001</c:v>
                </c:pt>
                <c:pt idx="282" formatCode="General">
                  <c:v>0.34921365980000002</c:v>
                </c:pt>
                <c:pt idx="283" formatCode="General">
                  <c:v>0.35039252040000002</c:v>
                </c:pt>
                <c:pt idx="284" formatCode="General">
                  <c:v>0.35157132149999998</c:v>
                </c:pt>
                <c:pt idx="285" formatCode="General">
                  <c:v>0.35275009270000002</c:v>
                </c:pt>
                <c:pt idx="286" formatCode="General">
                  <c:v>0.35392883419999999</c:v>
                </c:pt>
                <c:pt idx="287" formatCode="General">
                  <c:v>0.35510754589999999</c:v>
                </c:pt>
                <c:pt idx="288" formatCode="General">
                  <c:v>0.35628625749999998</c:v>
                </c:pt>
                <c:pt idx="289" formatCode="General">
                  <c:v>0.35746490959999999</c:v>
                </c:pt>
                <c:pt idx="290" formatCode="General">
                  <c:v>0.35864353180000003</c:v>
                </c:pt>
                <c:pt idx="291" formatCode="General">
                  <c:v>0.35982212419999998</c:v>
                </c:pt>
                <c:pt idx="292" formatCode="General">
                  <c:v>0.36100068689999998</c:v>
                </c:pt>
                <c:pt idx="293" formatCode="General">
                  <c:v>0.3621792197</c:v>
                </c:pt>
                <c:pt idx="294" formatCode="General">
                  <c:v>0.3633577228</c:v>
                </c:pt>
              </c:numCache>
            </c:numRef>
          </c:xVal>
          <c:yVal>
            <c:numRef>
              <c:f>Sheet1!$O$4:$O$398</c:f>
              <c:numCache>
                <c:formatCode>0.00E+00</c:formatCode>
                <c:ptCount val="395"/>
                <c:pt idx="0">
                  <c:v>7.7092197651503552E-3</c:v>
                </c:pt>
                <c:pt idx="1">
                  <c:v>7.6598647643446533E-3</c:v>
                </c:pt>
                <c:pt idx="2">
                  <c:v>7.6105097593677229E-3</c:v>
                </c:pt>
                <c:pt idx="3">
                  <c:v>7.5611548378153488E-3</c:v>
                </c:pt>
                <c:pt idx="4">
                  <c:v>7.4961971434725017E-3</c:v>
                </c:pt>
                <c:pt idx="5">
                  <c:v>7.4207125341814043E-3</c:v>
                </c:pt>
                <c:pt idx="6">
                  <c:v>7.3452281673145594E-3</c:v>
                </c:pt>
                <c:pt idx="7">
                  <c:v>7.26974392165984E-3</c:v>
                </c:pt>
                <c:pt idx="8">
                  <c:v>7.1942597908376624E-3</c:v>
                </c:pt>
                <c:pt idx="9">
                  <c:v>7.118775781227612E-3</c:v>
                </c:pt>
                <c:pt idx="10">
                  <c:v>7.0432920140418151E-3</c:v>
                </c:pt>
                <c:pt idx="11">
                  <c:v>6.9678082404764294E-3</c:v>
                </c:pt>
                <c:pt idx="12">
                  <c:v>6.8897889853477036E-3</c:v>
                </c:pt>
                <c:pt idx="13">
                  <c:v>6.7968850605252245E-3</c:v>
                </c:pt>
                <c:pt idx="14">
                  <c:v>6.7039812848889253E-3</c:v>
                </c:pt>
                <c:pt idx="15">
                  <c:v>6.6110777997730741E-3</c:v>
                </c:pt>
                <c:pt idx="16">
                  <c:v>6.5181746051776734E-3</c:v>
                </c:pt>
                <c:pt idx="17">
                  <c:v>6.4252717089546248E-3</c:v>
                </c:pt>
                <c:pt idx="18">
                  <c:v>6.3323690954001227E-3</c:v>
                </c:pt>
                <c:pt idx="19">
                  <c:v>6.2394664896975221E-3</c:v>
                </c:pt>
                <c:pt idx="20">
                  <c:v>6.1465641745153728E-3</c:v>
                </c:pt>
                <c:pt idx="21">
                  <c:v>6.0482320053386936E-3</c:v>
                </c:pt>
                <c:pt idx="22">
                  <c:v>5.9475045170438601E-3</c:v>
                </c:pt>
                <c:pt idx="23">
                  <c:v>5.8467770287490275E-3</c:v>
                </c:pt>
                <c:pt idx="24">
                  <c:v>5.7460498554481971E-3</c:v>
                </c:pt>
                <c:pt idx="25">
                  <c:v>5.6453229971413698E-3</c:v>
                </c:pt>
                <c:pt idx="26">
                  <c:v>5.5445964538285474E-3</c:v>
                </c:pt>
                <c:pt idx="27">
                  <c:v>5.4438702340230795E-3</c:v>
                </c:pt>
                <c:pt idx="28">
                  <c:v>5.343144329211613E-3</c:v>
                </c:pt>
                <c:pt idx="29">
                  <c:v>5.2426482908253151E-3</c:v>
                </c:pt>
                <c:pt idx="30">
                  <c:v>5.1428708493211446E-3</c:v>
                </c:pt>
                <c:pt idx="31">
                  <c:v>5.043093399383706E-3</c:v>
                </c:pt>
                <c:pt idx="32">
                  <c:v>4.9433165903745727E-3</c:v>
                </c:pt>
                <c:pt idx="33">
                  <c:v>4.843540084963056E-3</c:v>
                </c:pt>
                <c:pt idx="34">
                  <c:v>4.7437642120465792E-3</c:v>
                </c:pt>
                <c:pt idx="35">
                  <c:v>4.6439883391301015E-3</c:v>
                </c:pt>
                <c:pt idx="36">
                  <c:v>4.544213098708662E-3</c:v>
                </c:pt>
                <c:pt idx="37">
                  <c:v>4.4444384823489917E-3</c:v>
                </c:pt>
                <c:pt idx="38">
                  <c:v>4.3506712061888763E-3</c:v>
                </c:pt>
                <c:pt idx="39">
                  <c:v>4.2585034895549151E-3</c:v>
                </c:pt>
                <c:pt idx="40">
                  <c:v>4.1663363494073916E-3</c:v>
                </c:pt>
                <c:pt idx="41">
                  <c:v>4.074169209259868E-3</c:v>
                </c:pt>
                <c:pt idx="42">
                  <c:v>3.9820026455987811E-3</c:v>
                </c:pt>
                <c:pt idx="43">
                  <c:v>3.889836666214487E-3</c:v>
                </c:pt>
                <c:pt idx="44">
                  <c:v>3.7976712711069878E-3</c:v>
                </c:pt>
                <c:pt idx="45">
                  <c:v>3.7055064524859254E-3</c:v>
                </c:pt>
                <c:pt idx="46">
                  <c:v>3.6172308760128455E-3</c:v>
                </c:pt>
                <c:pt idx="47">
                  <c:v>3.5365986217047417E-3</c:v>
                </c:pt>
                <c:pt idx="48">
                  <c:v>3.4559668717506473E-3</c:v>
                </c:pt>
                <c:pt idx="49">
                  <c:v>3.3753356261505608E-3</c:v>
                </c:pt>
                <c:pt idx="50">
                  <c:v>3.2947043873660688E-3</c:v>
                </c:pt>
                <c:pt idx="51">
                  <c:v>3.2140741641051851E-3</c:v>
                </c:pt>
                <c:pt idx="52">
                  <c:v>3.1334439340287082E-3</c:v>
                </c:pt>
                <c:pt idx="53">
                  <c:v>3.0528142151218332E-3</c:v>
                </c:pt>
                <c:pt idx="54">
                  <c:v>2.9721850073845617E-3</c:v>
                </c:pt>
                <c:pt idx="55">
                  <c:v>2.9028848102219868E-3</c:v>
                </c:pt>
                <c:pt idx="56">
                  <c:v>2.8350651435882853E-3</c:v>
                </c:pt>
                <c:pt idx="57">
                  <c:v>2.7672459069201841E-3</c:v>
                </c:pt>
                <c:pt idx="58">
                  <c:v>2.6994266702520834E-3</c:v>
                </c:pt>
                <c:pt idx="59">
                  <c:v>2.6316082935151849E-3</c:v>
                </c:pt>
                <c:pt idx="60">
                  <c:v>2.5637903352781358E-3</c:v>
                </c:pt>
                <c:pt idx="61">
                  <c:v>2.4959728070066893E-3</c:v>
                </c:pt>
                <c:pt idx="62">
                  <c:v>2.4281557087008415E-3</c:v>
                </c:pt>
                <c:pt idx="63">
                  <c:v>2.3655425465303934E-3</c:v>
                </c:pt>
                <c:pt idx="64">
                  <c:v>2.3097961309042994E-3</c:v>
                </c:pt>
                <c:pt idx="65">
                  <c:v>2.2540500734317217E-3</c:v>
                </c:pt>
                <c:pt idx="66">
                  <c:v>2.1983043599750197E-3</c:v>
                </c:pt>
                <c:pt idx="67">
                  <c:v>2.1425590046718328E-3</c:v>
                </c:pt>
                <c:pt idx="68">
                  <c:v>2.0868139933845242E-3</c:v>
                </c:pt>
                <c:pt idx="69">
                  <c:v>2.0310696889791532E-3</c:v>
                </c:pt>
                <c:pt idx="70">
                  <c:v>1.9753253845737834E-3</c:v>
                </c:pt>
                <c:pt idx="71">
                  <c:v>1.9195814288968361E-3</c:v>
                </c:pt>
                <c:pt idx="72">
                  <c:v>1.8738230033174361E-3</c:v>
                </c:pt>
                <c:pt idx="73">
                  <c:v>1.8282954634782839E-3</c:v>
                </c:pt>
                <c:pt idx="74">
                  <c:v>1.7827682084601069E-3</c:v>
                </c:pt>
                <c:pt idx="75">
                  <c:v>1.7372412421118376E-3</c:v>
                </c:pt>
                <c:pt idx="76">
                  <c:v>1.6917145605845432E-3</c:v>
                </c:pt>
                <c:pt idx="77">
                  <c:v>1.6461887412180401E-3</c:v>
                </c:pt>
                <c:pt idx="78">
                  <c:v>1.6006626331816292E-3</c:v>
                </c:pt>
                <c:pt idx="79">
                  <c:v>1.5551370986361017E-3</c:v>
                </c:pt>
                <c:pt idx="80">
                  <c:v>1.5138449803794266E-3</c:v>
                </c:pt>
                <c:pt idx="81">
                  <c:v>1.476411303972602E-3</c:v>
                </c:pt>
                <c:pt idx="82">
                  <c:v>1.4389776275657766E-3</c:v>
                </c:pt>
                <c:pt idx="83">
                  <c:v>1.4015444227246112E-3</c:v>
                </c:pt>
                <c:pt idx="84">
                  <c:v>1.3641114520838403E-3</c:v>
                </c:pt>
                <c:pt idx="85">
                  <c:v>1.3266789530087275E-3</c:v>
                </c:pt>
                <c:pt idx="86">
                  <c:v>1.2892469286641456E-3</c:v>
                </c:pt>
                <c:pt idx="87">
                  <c:v>1.2518149011546925E-3</c:v>
                </c:pt>
                <c:pt idx="88">
                  <c:v>1.2148137531314655E-3</c:v>
                </c:pt>
                <c:pt idx="89">
                  <c:v>1.1836796752151381E-3</c:v>
                </c:pt>
                <c:pt idx="90">
                  <c:v>1.152545989530838E-3</c:v>
                </c:pt>
                <c:pt idx="91">
                  <c:v>1.121412498646336E-3</c:v>
                </c:pt>
                <c:pt idx="92">
                  <c:v>1.0902793999938627E-3</c:v>
                </c:pt>
                <c:pt idx="93">
                  <c:v>1.0591464987736176E-3</c:v>
                </c:pt>
                <c:pt idx="94">
                  <c:v>1.0280137949856009E-3</c:v>
                </c:pt>
                <c:pt idx="95">
                  <c:v>9.968810885651548E-4</c:v>
                </c:pt>
                <c:pt idx="96">
                  <c:v>9.6574916660876228E-4</c:v>
                </c:pt>
                <c:pt idx="97">
                  <c:v>9.3774512195608144E-4</c:v>
                </c:pt>
                <c:pt idx="98">
                  <c:v>9.1171641854869085E-4</c:v>
                </c:pt>
                <c:pt idx="99">
                  <c:v>8.8568804528279838E-4</c:v>
                </c:pt>
                <c:pt idx="100">
                  <c:v>8.5965999775651644E-4</c:v>
                </c:pt>
                <c:pt idx="101">
                  <c:v>8.3363195243117748E-4</c:v>
                </c:pt>
                <c:pt idx="102">
                  <c:v>8.0760423284544948E-4</c:v>
                </c:pt>
                <c:pt idx="103">
                  <c:v>7.8157684340121971E-4</c:v>
                </c:pt>
                <c:pt idx="104">
                  <c:v>7.5554977969659971E-4</c:v>
                </c:pt>
                <c:pt idx="105">
                  <c:v>7.302221933279269E-4</c:v>
                </c:pt>
                <c:pt idx="106">
                  <c:v>7.086543662860826E-4</c:v>
                </c:pt>
                <c:pt idx="107">
                  <c:v>6.8708680917805719E-4</c:v>
                </c:pt>
                <c:pt idx="108">
                  <c:v>6.6551952565160519E-4</c:v>
                </c:pt>
                <c:pt idx="109">
                  <c:v>6.4395251388284908E-4</c:v>
                </c:pt>
                <c:pt idx="110">
                  <c:v>6.2238550029021598E-4</c:v>
                </c:pt>
                <c:pt idx="111">
                  <c:v>6.0081903203685239E-4</c:v>
                </c:pt>
                <c:pt idx="112">
                  <c:v>5.7925256195961148E-4</c:v>
                </c:pt>
                <c:pt idx="113">
                  <c:v>5.5768636546394388E-4</c:v>
                </c:pt>
                <c:pt idx="114">
                  <c:v>5.3902582167504446E-4</c:v>
                </c:pt>
                <c:pt idx="115">
                  <c:v>5.2161031172314213E-4</c:v>
                </c:pt>
                <c:pt idx="116">
                  <c:v>5.0419480177124024E-4</c:v>
                </c:pt>
                <c:pt idx="117">
                  <c:v>4.8677972926651318E-4</c:v>
                </c:pt>
                <c:pt idx="118">
                  <c:v>4.6936465823467179E-4</c:v>
                </c:pt>
                <c:pt idx="119">
                  <c:v>4.5194980518997513E-4</c:v>
                </c:pt>
                <c:pt idx="120">
                  <c:v>4.3453517307819544E-4</c:v>
                </c:pt>
                <c:pt idx="121">
                  <c:v>4.1712076042644565E-4</c:v>
                </c:pt>
                <c:pt idx="122">
                  <c:v>4.0065689290771689E-4</c:v>
                </c:pt>
                <c:pt idx="123">
                  <c:v>3.8716127891201709E-4</c:v>
                </c:pt>
                <c:pt idx="124">
                  <c:v>3.7366566491631729E-4</c:v>
                </c:pt>
                <c:pt idx="125">
                  <c:v>3.601703899367606E-4</c:v>
                </c:pt>
                <c:pt idx="126">
                  <c:v>3.4667528617747837E-4</c:v>
                </c:pt>
                <c:pt idx="127">
                  <c:v>3.3318018241819619E-4</c:v>
                </c:pt>
                <c:pt idx="128">
                  <c:v>3.196854188165266E-4</c:v>
                </c:pt>
                <c:pt idx="129">
                  <c:v>3.0619082415219383E-4</c:v>
                </c:pt>
                <c:pt idx="130">
                  <c:v>2.9269623062932949E-4</c:v>
                </c:pt>
                <c:pt idx="131">
                  <c:v>2.8201176474816934E-4</c:v>
                </c:pt>
                <c:pt idx="132">
                  <c:v>2.721011082609639E-4</c:v>
                </c:pt>
                <c:pt idx="133">
                  <c:v>2.6219057584730867E-4</c:v>
                </c:pt>
                <c:pt idx="134">
                  <c:v>2.522802940957578E-4</c:v>
                </c:pt>
                <c:pt idx="135">
                  <c:v>2.4237001234420649E-4</c:v>
                </c:pt>
                <c:pt idx="136">
                  <c:v>2.324599804164252E-4</c:v>
                </c:pt>
                <c:pt idx="137">
                  <c:v>2.2254994848864388E-4</c:v>
                </c:pt>
                <c:pt idx="138">
                  <c:v>2.1264004063441255E-4</c:v>
                </c:pt>
                <c:pt idx="139">
                  <c:v>2.037317809144247E-4</c:v>
                </c:pt>
                <c:pt idx="140">
                  <c:v>1.9690535497829853E-4</c:v>
                </c:pt>
                <c:pt idx="141">
                  <c:v>1.9007910113727377E-4</c:v>
                </c:pt>
                <c:pt idx="142">
                  <c:v>1.8325284729624888E-4</c:v>
                </c:pt>
                <c:pt idx="143">
                  <c:v>1.7642676555032553E-4</c:v>
                </c:pt>
                <c:pt idx="144">
                  <c:v>1.6960068380440224E-4</c:v>
                </c:pt>
                <c:pt idx="145">
                  <c:v>1.6277486020113135E-4</c:v>
                </c:pt>
                <c:pt idx="146">
                  <c:v>1.5594895055030946E-4</c:v>
                </c:pt>
                <c:pt idx="147">
                  <c:v>1.4912321299458912E-4</c:v>
                </c:pt>
                <c:pt idx="148">
                  <c:v>1.444117737425019E-4</c:v>
                </c:pt>
                <c:pt idx="149">
                  <c:v>1.4003153794255323E-4</c:v>
                </c:pt>
                <c:pt idx="150">
                  <c:v>1.3565135699212237E-4</c:v>
                </c:pt>
                <c:pt idx="151">
                  <c:v>1.3127123163241913E-4</c:v>
                </c:pt>
                <c:pt idx="152">
                  <c:v>1.2689116186344348E-4</c:v>
                </c:pt>
                <c:pt idx="153">
                  <c:v>1.225112573842311E-4</c:v>
                </c:pt>
                <c:pt idx="154">
                  <c:v>1.1813129768489594E-4</c:v>
                </c:pt>
                <c:pt idx="155">
                  <c:v>1.1375144842580624E-4</c:v>
                </c:pt>
                <c:pt idx="156">
                  <c:v>1.1008845487780404E-4</c:v>
                </c:pt>
                <c:pt idx="157">
                  <c:v>1.0748573107264547E-4</c:v>
                </c:pt>
                <c:pt idx="158">
                  <c:v>1.0488304008285178E-4</c:v>
                </c:pt>
                <c:pt idx="159">
                  <c:v>1.0228041472378804E-4</c:v>
                </c:pt>
                <c:pt idx="160">
                  <c:v>9.9677789364724397E-5</c:v>
                </c:pt>
                <c:pt idx="161">
                  <c:v>9.7075229636390688E-5</c:v>
                </c:pt>
                <c:pt idx="162">
                  <c:v>9.4472702723421932E-5</c:v>
                </c:pt>
                <c:pt idx="163">
                  <c:v>9.1870208846055616E-5</c:v>
                </c:pt>
                <c:pt idx="164">
                  <c:v>8.9267747563816878E-5</c:v>
                </c:pt>
                <c:pt idx="165">
                  <c:v>8.7767739001797055E-5</c:v>
                </c:pt>
                <c:pt idx="166">
                  <c:v>8.6336627334427036E-5</c:v>
                </c:pt>
                <c:pt idx="167">
                  <c:v>8.4905551758764858E-5</c:v>
                </c:pt>
                <c:pt idx="168">
                  <c:v>8.3474494350069649E-5</c:v>
                </c:pt>
                <c:pt idx="169">
                  <c:v>8.2043454866115233E-5</c:v>
                </c:pt>
                <c:pt idx="170">
                  <c:v>8.0612451473868578E-5</c:v>
                </c:pt>
                <c:pt idx="171">
                  <c:v>7.9181466127475878E-5</c:v>
                </c:pt>
                <c:pt idx="172">
                  <c:v>7.7750480902196258E-5</c:v>
                </c:pt>
                <c:pt idx="173">
                  <c:v>7.6650094947801581E-5</c:v>
                </c:pt>
                <c:pt idx="174">
                  <c:v>7.591085886750283E-5</c:v>
                </c:pt>
                <c:pt idx="175">
                  <c:v>7.5171641495177998E-5</c:v>
                </c:pt>
                <c:pt idx="176">
                  <c:v>7.4432433382987464E-5</c:v>
                </c:pt>
                <c:pt idx="177">
                  <c:v>7.3693234593499643E-5</c:v>
                </c:pt>
                <c:pt idx="178">
                  <c:v>7.2954054511985806E-5</c:v>
                </c:pt>
                <c:pt idx="179">
                  <c:v>7.2214883690606215E-5</c:v>
                </c:pt>
                <c:pt idx="180">
                  <c:v>7.1475722191929335E-5</c:v>
                </c:pt>
                <c:pt idx="181">
                  <c:v>7.0741364990282958E-5</c:v>
                </c:pt>
                <c:pt idx="182">
                  <c:v>7.0358729262096762E-5</c:v>
                </c:pt>
                <c:pt idx="183">
                  <c:v>6.9976098392491483E-5</c:v>
                </c:pt>
                <c:pt idx="184">
                  <c:v>6.9593477142876515E-5</c:v>
                </c:pt>
                <c:pt idx="185">
                  <c:v>6.9210855925652047E-5</c:v>
                </c:pt>
                <c:pt idx="186">
                  <c:v>6.8828244328417848E-5</c:v>
                </c:pt>
                <c:pt idx="187">
                  <c:v>6.8445642415954999E-5</c:v>
                </c:pt>
                <c:pt idx="188">
                  <c:v>6.806304047110161E-5</c:v>
                </c:pt>
                <c:pt idx="189">
                  <c:v>6.7680453037209963E-5</c:v>
                </c:pt>
                <c:pt idx="190">
                  <c:v>6.7379790081452634E-5</c:v>
                </c:pt>
                <c:pt idx="191">
                  <c:v>6.7146744570415967E-5</c:v>
                </c:pt>
                <c:pt idx="192">
                  <c:v>6.6913704939008874E-5</c:v>
                </c:pt>
                <c:pt idx="193">
                  <c:v>6.6680671167501085E-5</c:v>
                </c:pt>
                <c:pt idx="194">
                  <c:v>6.6447640355538366E-5</c:v>
                </c:pt>
                <c:pt idx="195">
                  <c:v>6.6214612463660137E-5</c:v>
                </c:pt>
                <c:pt idx="196">
                  <c:v>6.5981590471141793E-5</c:v>
                </c:pt>
                <c:pt idx="197">
                  <c:v>6.5748574358253037E-5</c:v>
                </c:pt>
                <c:pt idx="198">
                  <c:v>6.5518436367890476E-5</c:v>
                </c:pt>
                <c:pt idx="199">
                  <c:v>6.532096745085927E-5</c:v>
                </c:pt>
                <c:pt idx="200">
                  <c:v>6.5123503516631052E-5</c:v>
                </c:pt>
                <c:pt idx="201">
                  <c:v>6.4926044565205809E-5</c:v>
                </c:pt>
                <c:pt idx="202">
                  <c:v>6.472858559705977E-5</c:v>
                </c:pt>
                <c:pt idx="203">
                  <c:v>6.4531131628437516E-5</c:v>
                </c:pt>
                <c:pt idx="204">
                  <c:v>6.4333677659815275E-5</c:v>
                </c:pt>
                <c:pt idx="205">
                  <c:v>6.4136233656798998E-5</c:v>
                </c:pt>
                <c:pt idx="206">
                  <c:v>6.3938789653782707E-5</c:v>
                </c:pt>
                <c:pt idx="207">
                  <c:v>6.3731329317011706E-5</c:v>
                </c:pt>
                <c:pt idx="208">
                  <c:v>6.3517537629163921E-5</c:v>
                </c:pt>
                <c:pt idx="209">
                  <c:v>6.3303756732312365E-5</c:v>
                </c:pt>
                <c:pt idx="210">
                  <c:v>6.3089975835460782E-5</c:v>
                </c:pt>
                <c:pt idx="211">
                  <c:v>6.2876200334107361E-5</c:v>
                </c:pt>
                <c:pt idx="212">
                  <c:v>6.2662424832753887E-5</c:v>
                </c:pt>
                <c:pt idx="213">
                  <c:v>6.2448660122396669E-5</c:v>
                </c:pt>
                <c:pt idx="214">
                  <c:v>6.2234895412039424E-5</c:v>
                </c:pt>
                <c:pt idx="215">
                  <c:v>6.2016456883443835E-5</c:v>
                </c:pt>
                <c:pt idx="216">
                  <c:v>6.1770053095749178E-5</c:v>
                </c:pt>
                <c:pt idx="217">
                  <c:v>6.1523661747008766E-5</c:v>
                </c:pt>
                <c:pt idx="218">
                  <c:v>6.1277270398268395E-5</c:v>
                </c:pt>
                <c:pt idx="219">
                  <c:v>6.1030885269005126E-5</c:v>
                </c:pt>
                <c:pt idx="220">
                  <c:v>6.0784506359218979E-5</c:v>
                </c:pt>
                <c:pt idx="221">
                  <c:v>6.0538133668910002E-5</c:v>
                </c:pt>
                <c:pt idx="222">
                  <c:v>6.0291760978601004E-5</c:v>
                </c:pt>
                <c:pt idx="223">
                  <c:v>6.004539450776913E-5</c:v>
                </c:pt>
                <c:pt idx="224">
                  <c:v>5.9782489203188332E-5</c:v>
                </c:pt>
                <c:pt idx="225">
                  <c:v>5.951153221221418E-5</c:v>
                </c:pt>
                <c:pt idx="226">
                  <c:v>5.924057522124004E-5</c:v>
                </c:pt>
                <c:pt idx="227">
                  <c:v>5.896963191147742E-5</c:v>
                </c:pt>
                <c:pt idx="228">
                  <c:v>5.8698688601714792E-5</c:v>
                </c:pt>
                <c:pt idx="229">
                  <c:v>5.8427752155512978E-5</c:v>
                </c:pt>
                <c:pt idx="230">
                  <c:v>5.8156815686356109E-5</c:v>
                </c:pt>
                <c:pt idx="231">
                  <c:v>5.788589289841076E-5</c:v>
                </c:pt>
                <c:pt idx="232">
                  <c:v>5.7613553830891303E-5</c:v>
                </c:pt>
                <c:pt idx="233">
                  <c:v>5.7335569354056637E-5</c:v>
                </c:pt>
                <c:pt idx="234">
                  <c:v>5.7057584853667387E-5</c:v>
                </c:pt>
                <c:pt idx="235">
                  <c:v>5.6779607372541536E-5</c:v>
                </c:pt>
                <c:pt idx="236">
                  <c:v>5.6501636934233647E-5</c:v>
                </c:pt>
                <c:pt idx="237">
                  <c:v>5.6223666472371168E-5</c:v>
                </c:pt>
                <c:pt idx="238">
                  <c:v>5.5945710072590042E-5</c:v>
                </c:pt>
                <c:pt idx="239">
                  <c:v>5.5667753649254366E-5</c:v>
                </c:pt>
                <c:pt idx="240">
                  <c:v>5.5389804245182062E-5</c:v>
                </c:pt>
                <c:pt idx="241">
                  <c:v>5.5121898951936405E-5</c:v>
                </c:pt>
                <c:pt idx="242">
                  <c:v>5.4857782076090853E-5</c:v>
                </c:pt>
                <c:pt idx="243">
                  <c:v>5.4593671892905947E-5</c:v>
                </c:pt>
                <c:pt idx="244">
                  <c:v>5.4329561687337546E-5</c:v>
                </c:pt>
                <c:pt idx="245">
                  <c:v>5.4065464844706914E-5</c:v>
                </c:pt>
                <c:pt idx="246">
                  <c:v>5.3801368002076303E-5</c:v>
                </c:pt>
                <c:pt idx="247">
                  <c:v>5.3537277807339347E-5</c:v>
                </c:pt>
                <c:pt idx="248">
                  <c:v>5.3273194305263017E-5</c:v>
                </c:pt>
                <c:pt idx="249">
                  <c:v>5.3016506049457074E-5</c:v>
                </c:pt>
                <c:pt idx="250">
                  <c:v>5.2781875510417407E-5</c:v>
                </c:pt>
                <c:pt idx="251">
                  <c:v>5.254725089802509E-5</c:v>
                </c:pt>
                <c:pt idx="252">
                  <c:v>5.2312626265744684E-5</c:v>
                </c:pt>
                <c:pt idx="253">
                  <c:v>5.207801350664708E-5</c:v>
                </c:pt>
                <c:pt idx="254">
                  <c:v>5.1843400747549462E-5</c:v>
                </c:pt>
                <c:pt idx="255">
                  <c:v>5.1608799841746523E-5</c:v>
                </c:pt>
                <c:pt idx="256">
                  <c:v>5.1374198916055536E-5</c:v>
                </c:pt>
                <c:pt idx="257">
                  <c:v>5.1139603936899947E-5</c:v>
                </c:pt>
                <c:pt idx="258">
                  <c:v>5.0931363855569105E-5</c:v>
                </c:pt>
                <c:pt idx="259">
                  <c:v>5.0730822896188674E-5</c:v>
                </c:pt>
                <c:pt idx="260">
                  <c:v>5.0530287003394072E-5</c:v>
                </c:pt>
                <c:pt idx="261">
                  <c:v>5.0329756177185327E-5</c:v>
                </c:pt>
                <c:pt idx="262">
                  <c:v>5.0129225350976568E-5</c:v>
                </c:pt>
                <c:pt idx="263">
                  <c:v>4.9928704657939529E-5</c:v>
                </c:pt>
                <c:pt idx="264">
                  <c:v>4.9728183947900507E-5</c:v>
                </c:pt>
                <c:pt idx="265">
                  <c:v>4.9527673388035141E-5</c:v>
                </c:pt>
                <c:pt idx="266">
                  <c:v>4.9334974767400341E-5</c:v>
                </c:pt>
                <c:pt idx="267">
                  <c:v>4.9160916448373573E-5</c:v>
                </c:pt>
                <c:pt idx="268">
                  <c:v>4.8986866925927883E-5</c:v>
                </c:pt>
                <c:pt idx="269">
                  <c:v>4.8812817418241547E-5</c:v>
                </c:pt>
                <c:pt idx="270">
                  <c:v>4.8638772294086406E-5</c:v>
                </c:pt>
                <c:pt idx="271">
                  <c:v>4.8464731568221802E-5</c:v>
                </c:pt>
                <c:pt idx="272">
                  <c:v>4.8290695240647747E-5</c:v>
                </c:pt>
                <c:pt idx="273">
                  <c:v>4.8116663311364248E-5</c:v>
                </c:pt>
                <c:pt idx="274">
                  <c:v>4.7942635780371271E-5</c:v>
                </c:pt>
                <c:pt idx="275">
                  <c:v>4.7777105846480872E-5</c:v>
                </c:pt>
                <c:pt idx="276">
                  <c:v>4.7613507229975557E-5</c:v>
                </c:pt>
                <c:pt idx="277">
                  <c:v>4.7449912734519034E-5</c:v>
                </c:pt>
                <c:pt idx="278">
                  <c:v>4.7286322373986908E-5</c:v>
                </c:pt>
                <c:pt idx="279">
                  <c:v>4.7122736148379166E-5</c:v>
                </c:pt>
                <c:pt idx="280">
                  <c:v>4.6959154071571408E-5</c:v>
                </c:pt>
                <c:pt idx="281">
                  <c:v>4.6795576115812447E-5</c:v>
                </c:pt>
                <c:pt idx="282">
                  <c:v>4.6632002294977884E-5</c:v>
                </c:pt>
                <c:pt idx="283">
                  <c:v>4.6466628751717797E-5</c:v>
                </c:pt>
                <c:pt idx="284">
                  <c:v>4.6297658306791621E-5</c:v>
                </c:pt>
                <c:pt idx="285">
                  <c:v>4.6128692147759228E-5</c:v>
                </c:pt>
                <c:pt idx="286">
                  <c:v>4.5959730245952444E-5</c:v>
                </c:pt>
                <c:pt idx="287">
                  <c:v>4.5790772615705328E-5</c:v>
                </c:pt>
                <c:pt idx="288">
                  <c:v>4.5621814999792326E-5</c:v>
                </c:pt>
                <c:pt idx="289">
                  <c:v>4.5452865912664588E-5</c:v>
                </c:pt>
                <c:pt idx="290">
                  <c:v>4.5283921111430619E-5</c:v>
                </c:pt>
                <c:pt idx="291">
                  <c:v>4.5114980581756373E-5</c:v>
                </c:pt>
                <c:pt idx="292">
                  <c:v>4.4932990775108369E-5</c:v>
                </c:pt>
                <c:pt idx="293">
                  <c:v>4.4748685330372075E-5</c:v>
                </c:pt>
                <c:pt idx="294">
                  <c:v>4.456438453028522E-5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299968"/>
        <c:axId val="171301504"/>
      </c:scatterChart>
      <c:valAx>
        <c:axId val="171299968"/>
        <c:scaling>
          <c:orientation val="minMax"/>
        </c:scaling>
        <c:delete val="0"/>
        <c:axPos val="b"/>
        <c:numFmt formatCode="0.00E+00" sourceLinked="1"/>
        <c:majorTickMark val="out"/>
        <c:minorTickMark val="none"/>
        <c:tickLblPos val="nextTo"/>
        <c:crossAx val="171301504"/>
        <c:crosses val="autoZero"/>
        <c:crossBetween val="midCat"/>
      </c:valAx>
      <c:valAx>
        <c:axId val="171301504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12999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20241469816273"/>
          <c:y val="4.6770924467774859E-2"/>
          <c:w val="0.59789039370078745"/>
          <c:h val="0.8971988918051909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plus"/>
            <c:size val="2"/>
          </c:marker>
          <c:xVal>
            <c:numRef>
              <c:f>Sheet1!$U$4:$U$398</c:f>
              <c:numCache>
                <c:formatCode>0.00E+00</c:formatCode>
                <c:ptCount val="395"/>
                <c:pt idx="0">
                  <c:v>1.5973642499999999E-2</c:v>
                </c:pt>
                <c:pt idx="1">
                  <c:v>1.71568673E-2</c:v>
                </c:pt>
                <c:pt idx="2">
                  <c:v>1.8340092200000001E-2</c:v>
                </c:pt>
                <c:pt idx="3">
                  <c:v>1.9523315100000001E-2</c:v>
                </c:pt>
                <c:pt idx="4">
                  <c:v>2.07065362E-2</c:v>
                </c:pt>
                <c:pt idx="5">
                  <c:v>2.1889757400000001E-2</c:v>
                </c:pt>
                <c:pt idx="6">
                  <c:v>2.30729748E-2</c:v>
                </c:pt>
                <c:pt idx="7">
                  <c:v>2.4256190300000001E-2</c:v>
                </c:pt>
                <c:pt idx="8">
                  <c:v>2.5439403999999999E-2</c:v>
                </c:pt>
                <c:pt idx="9">
                  <c:v>2.6622615799999999E-2</c:v>
                </c:pt>
                <c:pt idx="10">
                  <c:v>2.7805823800000001E-2</c:v>
                </c:pt>
                <c:pt idx="11">
                  <c:v>2.89890319E-2</c:v>
                </c:pt>
                <c:pt idx="12">
                  <c:v>3.0172234400000001E-2</c:v>
                </c:pt>
                <c:pt idx="13">
                  <c:v>3.1355436899999999E-2</c:v>
                </c:pt>
                <c:pt idx="14">
                  <c:v>3.2538637500000002E-2</c:v>
                </c:pt>
                <c:pt idx="15">
                  <c:v>3.3721834399999998E-2</c:v>
                </c:pt>
                <c:pt idx="16">
                  <c:v>3.4905027599999999E-2</c:v>
                </c:pt>
                <c:pt idx="17">
                  <c:v>3.6088216999999999E-2</c:v>
                </c:pt>
                <c:pt idx="18">
                  <c:v>3.7271402799999999E-2</c:v>
                </c:pt>
                <c:pt idx="19">
                  <c:v>3.8454588499999998E-2</c:v>
                </c:pt>
                <c:pt idx="20">
                  <c:v>3.9637770500000002E-2</c:v>
                </c:pt>
                <c:pt idx="21">
                  <c:v>4.08209488E-2</c:v>
                </c:pt>
                <c:pt idx="22">
                  <c:v>4.2004119600000001E-2</c:v>
                </c:pt>
                <c:pt idx="23">
                  <c:v>4.3187290400000002E-2</c:v>
                </c:pt>
                <c:pt idx="24">
                  <c:v>4.4370457500000002E-2</c:v>
                </c:pt>
                <c:pt idx="25">
                  <c:v>4.5553620900000001E-2</c:v>
                </c:pt>
                <c:pt idx="26">
                  <c:v>4.67367806E-2</c:v>
                </c:pt>
                <c:pt idx="27">
                  <c:v>4.7919936500000003E-2</c:v>
                </c:pt>
                <c:pt idx="28">
                  <c:v>4.9103088699999999E-2</c:v>
                </c:pt>
                <c:pt idx="29">
                  <c:v>5.0286233399999998E-2</c:v>
                </c:pt>
                <c:pt idx="30">
                  <c:v>5.1469374399999997E-2</c:v>
                </c:pt>
                <c:pt idx="31">
                  <c:v>5.2652515499999997E-2</c:v>
                </c:pt>
                <c:pt idx="32">
                  <c:v>5.3835648999999999E-2</c:v>
                </c:pt>
                <c:pt idx="33">
                  <c:v>5.5018778900000002E-2</c:v>
                </c:pt>
                <c:pt idx="34">
                  <c:v>5.6201901300000003E-2</c:v>
                </c:pt>
                <c:pt idx="35">
                  <c:v>5.7385023700000003E-2</c:v>
                </c:pt>
                <c:pt idx="36">
                  <c:v>5.85681386E-2</c:v>
                </c:pt>
                <c:pt idx="37">
                  <c:v>5.9751246100000002E-2</c:v>
                </c:pt>
                <c:pt idx="38">
                  <c:v>6.0934349899999997E-2</c:v>
                </c:pt>
                <c:pt idx="39">
                  <c:v>6.2117449900000003E-2</c:v>
                </c:pt>
                <c:pt idx="40">
                  <c:v>6.3300542500000001E-2</c:v>
                </c:pt>
                <c:pt idx="41">
                  <c:v>6.4483635100000006E-2</c:v>
                </c:pt>
                <c:pt idx="42">
                  <c:v>6.5666720299999995E-2</c:v>
                </c:pt>
                <c:pt idx="43">
                  <c:v>6.6849798000000002E-2</c:v>
                </c:pt>
                <c:pt idx="44">
                  <c:v>6.8032868199999999E-2</c:v>
                </c:pt>
                <c:pt idx="45">
                  <c:v>6.9215930999999994E-2</c:v>
                </c:pt>
                <c:pt idx="46">
                  <c:v>7.0398993800000004E-2</c:v>
                </c:pt>
                <c:pt idx="47">
                  <c:v>7.1582049100000003E-2</c:v>
                </c:pt>
                <c:pt idx="48">
                  <c:v>7.2765097000000001E-2</c:v>
                </c:pt>
                <c:pt idx="49">
                  <c:v>7.3948137499999997E-2</c:v>
                </c:pt>
                <c:pt idx="50">
                  <c:v>7.5131177899999999E-2</c:v>
                </c:pt>
                <c:pt idx="51" formatCode="General">
                  <c:v>7.6314203400000002E-2</c:v>
                </c:pt>
                <c:pt idx="52" formatCode="General">
                  <c:v>7.7497229000000001E-2</c:v>
                </c:pt>
                <c:pt idx="53" formatCode="General">
                  <c:v>7.8680247100000003E-2</c:v>
                </c:pt>
                <c:pt idx="54" formatCode="General">
                  <c:v>7.9863257699999995E-2</c:v>
                </c:pt>
                <c:pt idx="55" formatCode="General">
                  <c:v>8.1046253400000004E-2</c:v>
                </c:pt>
                <c:pt idx="56" formatCode="General">
                  <c:v>8.2229249200000007E-2</c:v>
                </c:pt>
                <c:pt idx="57" formatCode="General">
                  <c:v>8.34122375E-2</c:v>
                </c:pt>
                <c:pt idx="58" formatCode="General">
                  <c:v>8.4595225800000007E-2</c:v>
                </c:pt>
                <c:pt idx="59" formatCode="General">
                  <c:v>8.5778199099999994E-2</c:v>
                </c:pt>
                <c:pt idx="60" formatCode="General">
                  <c:v>8.6961165100000001E-2</c:v>
                </c:pt>
                <c:pt idx="61" formatCode="General">
                  <c:v>8.8144123599999999E-2</c:v>
                </c:pt>
                <c:pt idx="62" formatCode="General">
                  <c:v>8.93270746E-2</c:v>
                </c:pt>
                <c:pt idx="63" formatCode="General">
                  <c:v>9.0510025600000002E-2</c:v>
                </c:pt>
                <c:pt idx="64" formatCode="General">
                  <c:v>9.16929618E-2</c:v>
                </c:pt>
                <c:pt idx="65" formatCode="General">
                  <c:v>9.2875890399999994E-2</c:v>
                </c:pt>
                <c:pt idx="66" formatCode="General">
                  <c:v>9.4058811699999995E-2</c:v>
                </c:pt>
                <c:pt idx="67" formatCode="General">
                  <c:v>9.5241725400000005E-2</c:v>
                </c:pt>
                <c:pt idx="68" formatCode="General">
                  <c:v>9.6424631799999994E-2</c:v>
                </c:pt>
                <c:pt idx="69" formatCode="General">
                  <c:v>9.7607523200000004E-2</c:v>
                </c:pt>
                <c:pt idx="70" formatCode="General">
                  <c:v>9.8790414600000001E-2</c:v>
                </c:pt>
                <c:pt idx="71" formatCode="General">
                  <c:v>9.9973298599999996E-2</c:v>
                </c:pt>
                <c:pt idx="72" formatCode="General">
                  <c:v>0.10115616769999999</c:v>
                </c:pt>
                <c:pt idx="73" formatCode="General">
                  <c:v>0.1023390293</c:v>
                </c:pt>
                <c:pt idx="74" formatCode="General">
                  <c:v>0.10352188349999999</c:v>
                </c:pt>
                <c:pt idx="75" formatCode="General">
                  <c:v>0.1047047302</c:v>
                </c:pt>
                <c:pt idx="76" formatCode="General">
                  <c:v>0.1058875695</c:v>
                </c:pt>
                <c:pt idx="77" formatCode="General">
                  <c:v>0.10707038639999999</c:v>
                </c:pt>
                <c:pt idx="78" formatCode="General">
                  <c:v>0.1082532108</c:v>
                </c:pt>
                <c:pt idx="79" formatCode="General">
                  <c:v>0.10943602030000001</c:v>
                </c:pt>
                <c:pt idx="80" formatCode="General">
                  <c:v>0.1106188223</c:v>
                </c:pt>
                <c:pt idx="81" formatCode="General">
                  <c:v>0.1118016094</c:v>
                </c:pt>
                <c:pt idx="82" formatCode="General">
                  <c:v>0.1129843965</c:v>
                </c:pt>
                <c:pt idx="83" formatCode="General">
                  <c:v>0.1141671687</c:v>
                </c:pt>
                <c:pt idx="84" formatCode="General">
                  <c:v>0.1153499335</c:v>
                </c:pt>
                <c:pt idx="85" formatCode="General">
                  <c:v>0.1165326834</c:v>
                </c:pt>
                <c:pt idx="86" formatCode="General">
                  <c:v>0.1177154183</c:v>
                </c:pt>
                <c:pt idx="87" formatCode="General">
                  <c:v>0.1188981533</c:v>
                </c:pt>
                <c:pt idx="88" formatCode="General">
                  <c:v>0.1200808808</c:v>
                </c:pt>
                <c:pt idx="89" formatCode="General">
                  <c:v>0.12126359339999999</c:v>
                </c:pt>
                <c:pt idx="90" formatCode="General">
                  <c:v>0.12244629109999999</c:v>
                </c:pt>
                <c:pt idx="91" formatCode="General">
                  <c:v>0.1236289814</c:v>
                </c:pt>
                <c:pt idx="92" formatCode="General">
                  <c:v>0.1248116568</c:v>
                </c:pt>
                <c:pt idx="93" formatCode="General">
                  <c:v>0.12599432469999999</c:v>
                </c:pt>
                <c:pt idx="94" formatCode="General">
                  <c:v>0.1271769851</c:v>
                </c:pt>
                <c:pt idx="95" formatCode="General">
                  <c:v>0.12835964559999999</c:v>
                </c:pt>
                <c:pt idx="96" formatCode="General">
                  <c:v>0.12954227630000001</c:v>
                </c:pt>
                <c:pt idx="97" formatCode="General">
                  <c:v>0.13072490689999999</c:v>
                </c:pt>
                <c:pt idx="98" formatCode="General">
                  <c:v>0.1319075227</c:v>
                </c:pt>
                <c:pt idx="99" formatCode="General">
                  <c:v>0.13309012349999999</c:v>
                </c:pt>
                <c:pt idx="100" formatCode="General">
                  <c:v>0.1342727095</c:v>
                </c:pt>
                <c:pt idx="101" formatCode="General">
                  <c:v>0.13545529540000001</c:v>
                </c:pt>
                <c:pt idx="102" formatCode="General">
                  <c:v>0.13663786650000001</c:v>
                </c:pt>
                <c:pt idx="103" formatCode="General">
                  <c:v>0.13782042259999999</c:v>
                </c:pt>
                <c:pt idx="104" formatCode="General">
                  <c:v>0.1390029639</c:v>
                </c:pt>
                <c:pt idx="105" formatCode="General">
                  <c:v>0.1401855052</c:v>
                </c:pt>
                <c:pt idx="106" formatCode="General">
                  <c:v>0.14136803149999999</c:v>
                </c:pt>
                <c:pt idx="107" formatCode="General">
                  <c:v>0.142550543</c:v>
                </c:pt>
                <c:pt idx="108" formatCode="General">
                  <c:v>0.14373303949999999</c:v>
                </c:pt>
                <c:pt idx="109" formatCode="General">
                  <c:v>0.1449155211</c:v>
                </c:pt>
                <c:pt idx="110" formatCode="General">
                  <c:v>0.14609800279999999</c:v>
                </c:pt>
                <c:pt idx="111" formatCode="General">
                  <c:v>0.1472804546</c:v>
                </c:pt>
                <c:pt idx="112" formatCode="General">
                  <c:v>0.14846290649999999</c:v>
                </c:pt>
                <c:pt idx="113" formatCode="General">
                  <c:v>0.14964534339999999</c:v>
                </c:pt>
                <c:pt idx="114" formatCode="General">
                  <c:v>0.15082776549999999</c:v>
                </c:pt>
                <c:pt idx="115" formatCode="General">
                  <c:v>0.15201017259999999</c:v>
                </c:pt>
                <c:pt idx="116" formatCode="General">
                  <c:v>0.1531925797</c:v>
                </c:pt>
                <c:pt idx="117" formatCode="General">
                  <c:v>0.15437495709999999</c:v>
                </c:pt>
                <c:pt idx="118" formatCode="General">
                  <c:v>0.1555573344</c:v>
                </c:pt>
                <c:pt idx="119" formatCode="General">
                  <c:v>0.1567396969</c:v>
                </c:pt>
                <c:pt idx="120" formatCode="General">
                  <c:v>0.15792204439999999</c:v>
                </c:pt>
                <c:pt idx="121" formatCode="General">
                  <c:v>0.15910437699999999</c:v>
                </c:pt>
                <c:pt idx="122" formatCode="General">
                  <c:v>0.16028667990000001</c:v>
                </c:pt>
                <c:pt idx="123" formatCode="General">
                  <c:v>0.16146898270000001</c:v>
                </c:pt>
                <c:pt idx="124" formatCode="General">
                  <c:v>0.16265128549999999</c:v>
                </c:pt>
                <c:pt idx="125" formatCode="General">
                  <c:v>0.16383355860000001</c:v>
                </c:pt>
                <c:pt idx="126" formatCode="General">
                  <c:v>0.16501581670000001</c:v>
                </c:pt>
                <c:pt idx="127" formatCode="General">
                  <c:v>0.16619807480000001</c:v>
                </c:pt>
                <c:pt idx="128" formatCode="General">
                  <c:v>0.16738030309999999</c:v>
                </c:pt>
                <c:pt idx="129" formatCode="General">
                  <c:v>0.16856251659999999</c:v>
                </c:pt>
                <c:pt idx="130" formatCode="General">
                  <c:v>0.16974473000000001</c:v>
                </c:pt>
                <c:pt idx="131" formatCode="General">
                  <c:v>0.17092691360000001</c:v>
                </c:pt>
                <c:pt idx="132" formatCode="General">
                  <c:v>0.17210909720000001</c:v>
                </c:pt>
                <c:pt idx="133" formatCode="General">
                  <c:v>0.173291266</c:v>
                </c:pt>
                <c:pt idx="134" formatCode="General">
                  <c:v>0.17447340489999999</c:v>
                </c:pt>
                <c:pt idx="135" formatCode="General">
                  <c:v>0.17565554380000001</c:v>
                </c:pt>
                <c:pt idx="136" formatCode="General">
                  <c:v>0.1768376529</c:v>
                </c:pt>
                <c:pt idx="137" formatCode="General">
                  <c:v>0.178019762</c:v>
                </c:pt>
                <c:pt idx="138" formatCode="General">
                  <c:v>0.17920185629999999</c:v>
                </c:pt>
                <c:pt idx="139" formatCode="General">
                  <c:v>0.18038392070000001</c:v>
                </c:pt>
                <c:pt idx="140" formatCode="General">
                  <c:v>0.18156598509999999</c:v>
                </c:pt>
                <c:pt idx="141" formatCode="General">
                  <c:v>0.18274801969999999</c:v>
                </c:pt>
                <c:pt idx="142" formatCode="General">
                  <c:v>0.18393005430000001</c:v>
                </c:pt>
                <c:pt idx="143" formatCode="General">
                  <c:v>0.1851120591</c:v>
                </c:pt>
                <c:pt idx="144" formatCode="General">
                  <c:v>0.1862940639</c:v>
                </c:pt>
                <c:pt idx="145" formatCode="General">
                  <c:v>0.18747602399999999</c:v>
                </c:pt>
                <c:pt idx="146" formatCode="General">
                  <c:v>0.18865799899999999</c:v>
                </c:pt>
                <c:pt idx="147" formatCode="General">
                  <c:v>0.1898399442</c:v>
                </c:pt>
                <c:pt idx="148" formatCode="General">
                  <c:v>0.19102187449999999</c:v>
                </c:pt>
                <c:pt idx="149" formatCode="General">
                  <c:v>0.1922037899</c:v>
                </c:pt>
                <c:pt idx="150" formatCode="General">
                  <c:v>0.19338569050000001</c:v>
                </c:pt>
                <c:pt idx="151" formatCode="General">
                  <c:v>0.1945675761</c:v>
                </c:pt>
                <c:pt idx="152" formatCode="General">
                  <c:v>0.1957494467</c:v>
                </c:pt>
                <c:pt idx="153" formatCode="General">
                  <c:v>0.19693127269999999</c:v>
                </c:pt>
                <c:pt idx="154" formatCode="General">
                  <c:v>0.1981131136</c:v>
                </c:pt>
                <c:pt idx="155" formatCode="General">
                  <c:v>0.19929492469999999</c:v>
                </c:pt>
                <c:pt idx="156" formatCode="General">
                  <c:v>0.2004767358</c:v>
                </c:pt>
                <c:pt idx="157" formatCode="General">
                  <c:v>0.20165851709999999</c:v>
                </c:pt>
                <c:pt idx="158" formatCode="General">
                  <c:v>0.2028402835</c:v>
                </c:pt>
                <c:pt idx="159" formatCode="General">
                  <c:v>0.20402202010000001</c:v>
                </c:pt>
                <c:pt idx="160" formatCode="General">
                  <c:v>0.20520375669999999</c:v>
                </c:pt>
                <c:pt idx="161" formatCode="General">
                  <c:v>0.2063854635</c:v>
                </c:pt>
                <c:pt idx="162" formatCode="General">
                  <c:v>0.20756715540000001</c:v>
                </c:pt>
                <c:pt idx="163" formatCode="General">
                  <c:v>0.20874883229999999</c:v>
                </c:pt>
                <c:pt idx="164" formatCode="General">
                  <c:v>0.2099304944</c:v>
                </c:pt>
                <c:pt idx="165" formatCode="General">
                  <c:v>0.21111212670000001</c:v>
                </c:pt>
                <c:pt idx="166" formatCode="General">
                  <c:v>0.212293759</c:v>
                </c:pt>
                <c:pt idx="167" formatCode="General">
                  <c:v>0.21347536149999999</c:v>
                </c:pt>
                <c:pt idx="168" formatCode="General">
                  <c:v>0.21465694900000001</c:v>
                </c:pt>
                <c:pt idx="169" formatCode="General">
                  <c:v>0.21583852170000001</c:v>
                </c:pt>
                <c:pt idx="170" formatCode="General">
                  <c:v>0.21702006460000001</c:v>
                </c:pt>
                <c:pt idx="171" formatCode="General">
                  <c:v>0.21820159259999999</c:v>
                </c:pt>
                <c:pt idx="172" formatCode="General">
                  <c:v>0.2193831205</c:v>
                </c:pt>
                <c:pt idx="173" formatCode="General">
                  <c:v>0.22056460380000001</c:v>
                </c:pt>
                <c:pt idx="174" formatCode="General">
                  <c:v>0.22174608709999999</c:v>
                </c:pt>
                <c:pt idx="175" formatCode="General">
                  <c:v>0.22292754049999999</c:v>
                </c:pt>
                <c:pt idx="176" formatCode="General">
                  <c:v>0.22410897909999999</c:v>
                </c:pt>
                <c:pt idx="177" formatCode="General">
                  <c:v>0.22529040280000001</c:v>
                </c:pt>
                <c:pt idx="178" formatCode="General">
                  <c:v>0.2264717966</c:v>
                </c:pt>
                <c:pt idx="179" formatCode="General">
                  <c:v>0.22765317560000001</c:v>
                </c:pt>
                <c:pt idx="180" formatCode="General">
                  <c:v>0.22883453970000001</c:v>
                </c:pt>
                <c:pt idx="181" formatCode="General">
                  <c:v>0.23001588880000001</c:v>
                </c:pt>
                <c:pt idx="182" formatCode="General">
                  <c:v>0.2311972082</c:v>
                </c:pt>
                <c:pt idx="183" formatCode="General">
                  <c:v>0.2323785126</c:v>
                </c:pt>
                <c:pt idx="184" formatCode="General">
                  <c:v>0.23355978729999999</c:v>
                </c:pt>
                <c:pt idx="185" formatCode="General">
                  <c:v>0.23474106189999999</c:v>
                </c:pt>
                <c:pt idx="186" formatCode="General">
                  <c:v>0.23592230680000001</c:v>
                </c:pt>
                <c:pt idx="187" formatCode="General">
                  <c:v>0.23710352179999999</c:v>
                </c:pt>
                <c:pt idx="188" formatCode="General">
                  <c:v>0.23828473689999999</c:v>
                </c:pt>
                <c:pt idx="189" formatCode="General">
                  <c:v>0.23946590719999999</c:v>
                </c:pt>
                <c:pt idx="190" formatCode="General">
                  <c:v>0.2406470627</c:v>
                </c:pt>
                <c:pt idx="191" formatCode="General">
                  <c:v>0.24182821809999999</c:v>
                </c:pt>
                <c:pt idx="192" formatCode="General">
                  <c:v>0.24300934369999999</c:v>
                </c:pt>
                <c:pt idx="193" formatCode="General">
                  <c:v>0.2441904396</c:v>
                </c:pt>
                <c:pt idx="194" formatCode="General">
                  <c:v>0.2453715205</c:v>
                </c:pt>
                <c:pt idx="195" formatCode="General">
                  <c:v>0.24655258660000001</c:v>
                </c:pt>
                <c:pt idx="196" formatCode="General">
                  <c:v>0.2477336228</c:v>
                </c:pt>
                <c:pt idx="197" formatCode="General">
                  <c:v>0.24891462919999999</c:v>
                </c:pt>
                <c:pt idx="198" formatCode="General">
                  <c:v>0.25009563569999999</c:v>
                </c:pt>
                <c:pt idx="199" formatCode="General">
                  <c:v>0.25127661229999998</c:v>
                </c:pt>
                <c:pt idx="200" formatCode="General">
                  <c:v>0.25245755910000001</c:v>
                </c:pt>
                <c:pt idx="201" formatCode="General">
                  <c:v>0.25363847610000001</c:v>
                </c:pt>
                <c:pt idx="202" formatCode="General">
                  <c:v>0.25481939320000002</c:v>
                </c:pt>
                <c:pt idx="203" formatCode="General">
                  <c:v>0.2560002804</c:v>
                </c:pt>
                <c:pt idx="204" formatCode="General">
                  <c:v>0.25718116759999998</c:v>
                </c:pt>
                <c:pt idx="205" formatCode="General">
                  <c:v>0.25836199520000003</c:v>
                </c:pt>
                <c:pt idx="206" formatCode="General">
                  <c:v>0.25954282280000002</c:v>
                </c:pt>
                <c:pt idx="207" formatCode="General">
                  <c:v>0.26072362069999999</c:v>
                </c:pt>
                <c:pt idx="208" formatCode="General">
                  <c:v>0.26190441850000001</c:v>
                </c:pt>
                <c:pt idx="209" formatCode="General">
                  <c:v>0.26308515669999999</c:v>
                </c:pt>
                <c:pt idx="210" formatCode="General">
                  <c:v>0.26426589490000002</c:v>
                </c:pt>
                <c:pt idx="211" formatCode="General">
                  <c:v>0.26544660329999997</c:v>
                </c:pt>
                <c:pt idx="212" formatCode="General">
                  <c:v>0.26662731169999998</c:v>
                </c:pt>
                <c:pt idx="213" formatCode="General">
                  <c:v>0.2678079605</c:v>
                </c:pt>
                <c:pt idx="214" formatCode="General">
                  <c:v>0.26898860930000001</c:v>
                </c:pt>
                <c:pt idx="215" formatCode="General">
                  <c:v>0.27016922830000001</c:v>
                </c:pt>
                <c:pt idx="216" formatCode="General">
                  <c:v>0.2713498473</c:v>
                </c:pt>
                <c:pt idx="217" formatCode="General">
                  <c:v>0.27253040670000001</c:v>
                </c:pt>
                <c:pt idx="218" formatCode="General">
                  <c:v>0.27371096610000001</c:v>
                </c:pt>
                <c:pt idx="219" formatCode="General">
                  <c:v>0.27489149569999999</c:v>
                </c:pt>
                <c:pt idx="220" formatCode="General">
                  <c:v>0.2760719955</c:v>
                </c:pt>
                <c:pt idx="221" formatCode="General">
                  <c:v>0.27725246549999999</c:v>
                </c:pt>
                <c:pt idx="222" formatCode="General">
                  <c:v>0.27843293549999998</c:v>
                </c:pt>
                <c:pt idx="223" formatCode="General">
                  <c:v>0.2796133757</c:v>
                </c:pt>
                <c:pt idx="224" formatCode="General">
                  <c:v>0.28079378599999999</c:v>
                </c:pt>
                <c:pt idx="225" formatCode="General">
                  <c:v>0.28197416660000002</c:v>
                </c:pt>
                <c:pt idx="226" formatCode="General">
                  <c:v>0.2831545472</c:v>
                </c:pt>
                <c:pt idx="227" formatCode="General">
                  <c:v>0.28433486819999998</c:v>
                </c:pt>
                <c:pt idx="228" formatCode="General">
                  <c:v>0.28551518920000002</c:v>
                </c:pt>
                <c:pt idx="229" formatCode="General">
                  <c:v>0.28669548030000003</c:v>
                </c:pt>
                <c:pt idx="230" formatCode="General">
                  <c:v>0.28787577149999999</c:v>
                </c:pt>
                <c:pt idx="231" formatCode="General">
                  <c:v>0.28905600310000001</c:v>
                </c:pt>
                <c:pt idx="232" formatCode="General">
                  <c:v>0.29023623469999998</c:v>
                </c:pt>
                <c:pt idx="233" formatCode="General">
                  <c:v>0.29141640660000001</c:v>
                </c:pt>
                <c:pt idx="234" formatCode="General">
                  <c:v>0.29259657859999999</c:v>
                </c:pt>
                <c:pt idx="235" formatCode="General">
                  <c:v>0.2937767208</c:v>
                </c:pt>
                <c:pt idx="236" formatCode="General">
                  <c:v>0.29495683309999998</c:v>
                </c:pt>
                <c:pt idx="237" formatCode="General">
                  <c:v>0.29613694550000003</c:v>
                </c:pt>
                <c:pt idx="238" formatCode="General">
                  <c:v>0.29731699820000002</c:v>
                </c:pt>
                <c:pt idx="239" formatCode="General">
                  <c:v>0.29849705100000001</c:v>
                </c:pt>
                <c:pt idx="240" formatCode="General">
                  <c:v>0.29967707399999999</c:v>
                </c:pt>
                <c:pt idx="241" formatCode="General">
                  <c:v>0.30085706709999999</c:v>
                </c:pt>
                <c:pt idx="242" formatCode="General">
                  <c:v>0.30203703050000003</c:v>
                </c:pt>
                <c:pt idx="243" formatCode="General">
                  <c:v>0.30321696399999998</c:v>
                </c:pt>
                <c:pt idx="244" formatCode="General">
                  <c:v>0.30439689759999999</c:v>
                </c:pt>
                <c:pt idx="245" formatCode="General">
                  <c:v>0.30557677150000001</c:v>
                </c:pt>
                <c:pt idx="246" formatCode="General">
                  <c:v>0.30675664540000003</c:v>
                </c:pt>
                <c:pt idx="247" formatCode="General">
                  <c:v>0.30793648959999997</c:v>
                </c:pt>
                <c:pt idx="248" formatCode="General">
                  <c:v>0.3091163039</c:v>
                </c:pt>
                <c:pt idx="249" formatCode="General">
                  <c:v>0.31029608850000001</c:v>
                </c:pt>
                <c:pt idx="250" formatCode="General">
                  <c:v>0.31147584319999999</c:v>
                </c:pt>
                <c:pt idx="251" formatCode="General">
                  <c:v>0.3126555681</c:v>
                </c:pt>
                <c:pt idx="252" formatCode="General">
                  <c:v>0.31383529310000002</c:v>
                </c:pt>
                <c:pt idx="253" formatCode="General">
                  <c:v>0.31501495839999999</c:v>
                </c:pt>
                <c:pt idx="254" formatCode="General">
                  <c:v>0.31619462370000001</c:v>
                </c:pt>
                <c:pt idx="255" formatCode="General">
                  <c:v>0.31737422939999999</c:v>
                </c:pt>
                <c:pt idx="256" formatCode="General">
                  <c:v>0.31855383520000002</c:v>
                </c:pt>
                <c:pt idx="257" formatCode="General">
                  <c:v>0.31973341109999998</c:v>
                </c:pt>
                <c:pt idx="258" formatCode="General">
                  <c:v>0.32091295720000002</c:v>
                </c:pt>
                <c:pt idx="259" formatCode="General">
                  <c:v>0.32209247349999998</c:v>
                </c:pt>
                <c:pt idx="260" formatCode="General">
                  <c:v>0.32327196000000002</c:v>
                </c:pt>
                <c:pt idx="261" formatCode="General">
                  <c:v>0.32445141669999999</c:v>
                </c:pt>
                <c:pt idx="262" formatCode="General">
                  <c:v>0.32563087340000002</c:v>
                </c:pt>
                <c:pt idx="263" formatCode="General">
                  <c:v>0.3268102705</c:v>
                </c:pt>
                <c:pt idx="264" formatCode="General">
                  <c:v>0.32798966769999999</c:v>
                </c:pt>
                <c:pt idx="265" formatCode="General">
                  <c:v>0.32916900519999998</c:v>
                </c:pt>
                <c:pt idx="266" formatCode="General">
                  <c:v>0.33034834270000002</c:v>
                </c:pt>
                <c:pt idx="267" formatCode="General">
                  <c:v>0.33152765039999998</c:v>
                </c:pt>
                <c:pt idx="268" formatCode="General">
                  <c:v>0.33270689850000001</c:v>
                </c:pt>
                <c:pt idx="269" formatCode="General">
                  <c:v>0.33388614649999998</c:v>
                </c:pt>
                <c:pt idx="270" formatCode="General">
                  <c:v>0.33506536479999999</c:v>
                </c:pt>
                <c:pt idx="271" formatCode="General">
                  <c:v>0.33624455330000003</c:v>
                </c:pt>
                <c:pt idx="272" formatCode="General">
                  <c:v>0.33742371199999999</c:v>
                </c:pt>
                <c:pt idx="273" formatCode="General">
                  <c:v>0.33860284089999998</c:v>
                </c:pt>
                <c:pt idx="274" formatCode="General">
                  <c:v>0.33978194</c:v>
                </c:pt>
                <c:pt idx="275" formatCode="General">
                  <c:v>0.34096100930000001</c:v>
                </c:pt>
                <c:pt idx="276" formatCode="General">
                  <c:v>0.34214004869999998</c:v>
                </c:pt>
                <c:pt idx="277" formatCode="General">
                  <c:v>0.34331905839999999</c:v>
                </c:pt>
                <c:pt idx="278" formatCode="General">
                  <c:v>0.34449803829999998</c:v>
                </c:pt>
                <c:pt idx="279" formatCode="General">
                  <c:v>0.3456769884</c:v>
                </c:pt>
                <c:pt idx="280" formatCode="General">
                  <c:v>0.34685590859999998</c:v>
                </c:pt>
                <c:pt idx="281" formatCode="General">
                  <c:v>0.34803479910000001</c:v>
                </c:pt>
                <c:pt idx="282" formatCode="General">
                  <c:v>0.34921365980000002</c:v>
                </c:pt>
                <c:pt idx="283" formatCode="General">
                  <c:v>0.35039252040000002</c:v>
                </c:pt>
                <c:pt idx="284" formatCode="General">
                  <c:v>0.35157132149999998</c:v>
                </c:pt>
                <c:pt idx="285" formatCode="General">
                  <c:v>0.35275009270000002</c:v>
                </c:pt>
                <c:pt idx="286" formatCode="General">
                  <c:v>0.35392883419999999</c:v>
                </c:pt>
                <c:pt idx="287" formatCode="General">
                  <c:v>0.35510754589999999</c:v>
                </c:pt>
                <c:pt idx="288" formatCode="General">
                  <c:v>0.35628625749999998</c:v>
                </c:pt>
                <c:pt idx="289" formatCode="General">
                  <c:v>0.35746490959999999</c:v>
                </c:pt>
                <c:pt idx="290" formatCode="General">
                  <c:v>0.35864353180000003</c:v>
                </c:pt>
                <c:pt idx="291" formatCode="General">
                  <c:v>0.35982212419999998</c:v>
                </c:pt>
                <c:pt idx="292" formatCode="General">
                  <c:v>0.36100068689999998</c:v>
                </c:pt>
                <c:pt idx="293" formatCode="General">
                  <c:v>0.3621792197</c:v>
                </c:pt>
                <c:pt idx="294" formatCode="General">
                  <c:v>0.3633577228</c:v>
                </c:pt>
              </c:numCache>
            </c:numRef>
          </c:xVal>
          <c:yVal>
            <c:numRef>
              <c:f>Sheet1!$V$4:$V$398</c:f>
              <c:numCache>
                <c:formatCode>0.00E+00</c:formatCode>
                <c:ptCount val="395"/>
                <c:pt idx="0">
                  <c:v>3.37546393E-2</c:v>
                </c:pt>
                <c:pt idx="1">
                  <c:v>3.3251549999999998E-2</c:v>
                </c:pt>
                <c:pt idx="2">
                  <c:v>3.27345468E-2</c:v>
                </c:pt>
                <c:pt idx="3">
                  <c:v>3.23588327E-2</c:v>
                </c:pt>
                <c:pt idx="4">
                  <c:v>3.2005805499999998E-2</c:v>
                </c:pt>
                <c:pt idx="5">
                  <c:v>3.1635694200000002E-2</c:v>
                </c:pt>
                <c:pt idx="6">
                  <c:v>3.1199092000000001E-2</c:v>
                </c:pt>
                <c:pt idx="7">
                  <c:v>3.0732128800000001E-2</c:v>
                </c:pt>
                <c:pt idx="8">
                  <c:v>3.0254624800000001E-2</c:v>
                </c:pt>
                <c:pt idx="9">
                  <c:v>2.9879123E-2</c:v>
                </c:pt>
                <c:pt idx="10">
                  <c:v>2.95053739E-2</c:v>
                </c:pt>
                <c:pt idx="11">
                  <c:v>2.90806908E-2</c:v>
                </c:pt>
                <c:pt idx="12">
                  <c:v>2.8654683399999999E-2</c:v>
                </c:pt>
                <c:pt idx="13">
                  <c:v>2.82421019E-2</c:v>
                </c:pt>
                <c:pt idx="14">
                  <c:v>2.78477315E-2</c:v>
                </c:pt>
                <c:pt idx="15">
                  <c:v>2.7308596300000001E-2</c:v>
                </c:pt>
                <c:pt idx="16">
                  <c:v>2.69473735E-2</c:v>
                </c:pt>
                <c:pt idx="17">
                  <c:v>2.6393247799999998E-2</c:v>
                </c:pt>
                <c:pt idx="18">
                  <c:v>2.59773973E-2</c:v>
                </c:pt>
                <c:pt idx="19">
                  <c:v>2.5543883399999998E-2</c:v>
                </c:pt>
                <c:pt idx="20">
                  <c:v>2.51462124E-2</c:v>
                </c:pt>
                <c:pt idx="21">
                  <c:v>2.4666631599999999E-2</c:v>
                </c:pt>
                <c:pt idx="22">
                  <c:v>2.4089384799999999E-2</c:v>
                </c:pt>
                <c:pt idx="23">
                  <c:v>2.3660596499999999E-2</c:v>
                </c:pt>
                <c:pt idx="24">
                  <c:v>2.3240489900000001E-2</c:v>
                </c:pt>
                <c:pt idx="25">
                  <c:v>2.2774042599999999E-2</c:v>
                </c:pt>
                <c:pt idx="26">
                  <c:v>2.2403894000000001E-2</c:v>
                </c:pt>
                <c:pt idx="27">
                  <c:v>2.1949976699999998E-2</c:v>
                </c:pt>
                <c:pt idx="28">
                  <c:v>2.1411325799999999E-2</c:v>
                </c:pt>
                <c:pt idx="29">
                  <c:v>2.10931208E-2</c:v>
                </c:pt>
                <c:pt idx="30">
                  <c:v>2.05812696E-2</c:v>
                </c:pt>
                <c:pt idx="31">
                  <c:v>2.0170772399999998E-2</c:v>
                </c:pt>
                <c:pt idx="32">
                  <c:v>1.96134411E-2</c:v>
                </c:pt>
                <c:pt idx="33">
                  <c:v>1.9207136699999999E-2</c:v>
                </c:pt>
                <c:pt idx="34">
                  <c:v>1.87009946E-2</c:v>
                </c:pt>
                <c:pt idx="35">
                  <c:v>1.8336059500000002E-2</c:v>
                </c:pt>
                <c:pt idx="36">
                  <c:v>1.78924445E-2</c:v>
                </c:pt>
                <c:pt idx="37">
                  <c:v>1.7391199199999999E-2</c:v>
                </c:pt>
                <c:pt idx="38">
                  <c:v>1.6982629900000001E-2</c:v>
                </c:pt>
                <c:pt idx="39">
                  <c:v>1.6687946400000001E-2</c:v>
                </c:pt>
                <c:pt idx="40">
                  <c:v>1.6289800399999999E-2</c:v>
                </c:pt>
                <c:pt idx="41">
                  <c:v>1.5773501200000001E-2</c:v>
                </c:pt>
                <c:pt idx="42">
                  <c:v>1.5432133299999999E-2</c:v>
                </c:pt>
                <c:pt idx="43">
                  <c:v>1.5058958900000001E-2</c:v>
                </c:pt>
                <c:pt idx="44">
                  <c:v>1.4635692400000001E-2</c:v>
                </c:pt>
                <c:pt idx="45">
                  <c:v>1.4292310000000001E-2</c:v>
                </c:pt>
                <c:pt idx="46">
                  <c:v>1.3847370600000001E-2</c:v>
                </c:pt>
                <c:pt idx="47">
                  <c:v>1.35935545E-2</c:v>
                </c:pt>
                <c:pt idx="48">
                  <c:v>1.32133393E-2</c:v>
                </c:pt>
                <c:pt idx="49">
                  <c:v>1.28800804E-2</c:v>
                </c:pt>
                <c:pt idx="50">
                  <c:v>1.25334123E-2</c:v>
                </c:pt>
                <c:pt idx="51" formatCode="General">
                  <c:v>1.2201196500000001E-2</c:v>
                </c:pt>
                <c:pt idx="52" formatCode="General">
                  <c:v>1.1851029500000001E-2</c:v>
                </c:pt>
                <c:pt idx="53" formatCode="General">
                  <c:v>1.1501682900000001E-2</c:v>
                </c:pt>
                <c:pt idx="54" formatCode="General">
                  <c:v>1.12419045E-2</c:v>
                </c:pt>
                <c:pt idx="55" formatCode="General">
                  <c:v>1.0882846999999999E-2</c:v>
                </c:pt>
                <c:pt idx="56" formatCode="General">
                  <c:v>1.05683245E-2</c:v>
                </c:pt>
                <c:pt idx="57" formatCode="General">
                  <c:v>1.02829784E-2</c:v>
                </c:pt>
                <c:pt idx="58" formatCode="General">
                  <c:v>9.9990870999999999E-3</c:v>
                </c:pt>
                <c:pt idx="59" formatCode="General">
                  <c:v>9.7837215000000002E-3</c:v>
                </c:pt>
                <c:pt idx="60" formatCode="General">
                  <c:v>9.4797313000000005E-3</c:v>
                </c:pt>
                <c:pt idx="61" formatCode="General">
                  <c:v>9.1744931000000002E-3</c:v>
                </c:pt>
                <c:pt idx="62" formatCode="General">
                  <c:v>8.9508351000000003E-3</c:v>
                </c:pt>
                <c:pt idx="63" formatCode="General">
                  <c:v>8.6456937999999997E-3</c:v>
                </c:pt>
                <c:pt idx="64" formatCode="General">
                  <c:v>8.3840266000000004E-3</c:v>
                </c:pt>
                <c:pt idx="65" formatCode="General">
                  <c:v>8.1503578000000007E-3</c:v>
                </c:pt>
                <c:pt idx="66" formatCode="General">
                  <c:v>7.9502984999999995E-3</c:v>
                </c:pt>
                <c:pt idx="67" formatCode="General">
                  <c:v>7.6726525999999996E-3</c:v>
                </c:pt>
                <c:pt idx="68" formatCode="General">
                  <c:v>7.4554551000000002E-3</c:v>
                </c:pt>
                <c:pt idx="69" formatCode="General">
                  <c:v>7.2507472000000002E-3</c:v>
                </c:pt>
                <c:pt idx="70" formatCode="General">
                  <c:v>7.0341029000000003E-3</c:v>
                </c:pt>
                <c:pt idx="71" formatCode="General">
                  <c:v>6.8881730999999996E-3</c:v>
                </c:pt>
                <c:pt idx="72" formatCode="General">
                  <c:v>6.6408878000000001E-3</c:v>
                </c:pt>
                <c:pt idx="73" formatCode="General">
                  <c:v>6.4473873999999999E-3</c:v>
                </c:pt>
                <c:pt idx="74" formatCode="General">
                  <c:v>6.2718586999999998E-3</c:v>
                </c:pt>
                <c:pt idx="75" formatCode="General">
                  <c:v>6.0439734000000004E-3</c:v>
                </c:pt>
                <c:pt idx="76" formatCode="General">
                  <c:v>5.9651597000000001E-3</c:v>
                </c:pt>
                <c:pt idx="77" formatCode="General">
                  <c:v>5.7177445999999996E-3</c:v>
                </c:pt>
                <c:pt idx="78" formatCode="General">
                  <c:v>5.5680191E-3</c:v>
                </c:pt>
                <c:pt idx="79" formatCode="General">
                  <c:v>5.3818607999999999E-3</c:v>
                </c:pt>
                <c:pt idx="80" formatCode="General">
                  <c:v>5.1953509000000004E-3</c:v>
                </c:pt>
                <c:pt idx="81" formatCode="General">
                  <c:v>5.0613218999999996E-3</c:v>
                </c:pt>
                <c:pt idx="82" formatCode="General">
                  <c:v>4.9171140000000002E-3</c:v>
                </c:pt>
                <c:pt idx="83" formatCode="General">
                  <c:v>4.7807492999999996E-3</c:v>
                </c:pt>
                <c:pt idx="84" formatCode="General">
                  <c:v>4.6075252000000004E-3</c:v>
                </c:pt>
                <c:pt idx="85" formatCode="General">
                  <c:v>4.5045590999999996E-3</c:v>
                </c:pt>
                <c:pt idx="86" formatCode="General">
                  <c:v>4.3759997999999996E-3</c:v>
                </c:pt>
                <c:pt idx="87" formatCode="General">
                  <c:v>4.2332517999999998E-3</c:v>
                </c:pt>
                <c:pt idx="88" formatCode="General">
                  <c:v>4.0979240999999998E-3</c:v>
                </c:pt>
                <c:pt idx="89" formatCode="General">
                  <c:v>3.9711440999999998E-3</c:v>
                </c:pt>
                <c:pt idx="90" formatCode="General">
                  <c:v>3.8453407999999999E-3</c:v>
                </c:pt>
                <c:pt idx="91" formatCode="General">
                  <c:v>3.7866177000000002E-3</c:v>
                </c:pt>
                <c:pt idx="92" formatCode="General">
                  <c:v>3.6048772999999999E-3</c:v>
                </c:pt>
                <c:pt idx="93" formatCode="General">
                  <c:v>3.5563273999999999E-3</c:v>
                </c:pt>
                <c:pt idx="94" formatCode="General">
                  <c:v>3.4475693999999999E-3</c:v>
                </c:pt>
                <c:pt idx="95" formatCode="General">
                  <c:v>3.3565298999999999E-3</c:v>
                </c:pt>
                <c:pt idx="96" formatCode="General">
                  <c:v>3.2549188000000001E-3</c:v>
                </c:pt>
                <c:pt idx="97" formatCode="General">
                  <c:v>3.1391663999999998E-3</c:v>
                </c:pt>
                <c:pt idx="98" formatCode="General">
                  <c:v>3.0088010000000002E-3</c:v>
                </c:pt>
                <c:pt idx="99" formatCode="General">
                  <c:v>2.9438228999999999E-3</c:v>
                </c:pt>
                <c:pt idx="100" formatCode="General">
                  <c:v>2.8412631000000002E-3</c:v>
                </c:pt>
                <c:pt idx="101" formatCode="General">
                  <c:v>2.7895764999999999E-3</c:v>
                </c:pt>
                <c:pt idx="102" formatCode="General">
                  <c:v>2.6609280999999999E-3</c:v>
                </c:pt>
                <c:pt idx="103" formatCode="General">
                  <c:v>2.5780451999999998E-3</c:v>
                </c:pt>
                <c:pt idx="104" formatCode="General">
                  <c:v>2.4935487000000002E-3</c:v>
                </c:pt>
                <c:pt idx="105" formatCode="General">
                  <c:v>2.4222791999999999E-3</c:v>
                </c:pt>
                <c:pt idx="106" formatCode="General">
                  <c:v>2.3480443999999998E-3</c:v>
                </c:pt>
                <c:pt idx="107" formatCode="General">
                  <c:v>2.2709066999999999E-3</c:v>
                </c:pt>
                <c:pt idx="108" formatCode="General">
                  <c:v>2.2036827E-3</c:v>
                </c:pt>
                <c:pt idx="109" formatCode="General">
                  <c:v>2.1632210999999999E-3</c:v>
                </c:pt>
                <c:pt idx="110" formatCode="General">
                  <c:v>2.0424103999999998E-3</c:v>
                </c:pt>
                <c:pt idx="111" formatCode="General">
                  <c:v>2.0380476000000001E-3</c:v>
                </c:pt>
                <c:pt idx="112" formatCode="General">
                  <c:v>1.9344965999999999E-3</c:v>
                </c:pt>
                <c:pt idx="113" formatCode="General">
                  <c:v>1.8492722E-3</c:v>
                </c:pt>
                <c:pt idx="114" formatCode="General">
                  <c:v>1.8222975E-3</c:v>
                </c:pt>
                <c:pt idx="115" formatCode="General">
                  <c:v>1.7520426999999999E-3</c:v>
                </c:pt>
                <c:pt idx="116" formatCode="General">
                  <c:v>1.6986568000000001E-3</c:v>
                </c:pt>
                <c:pt idx="117" formatCode="General">
                  <c:v>1.6259024E-3</c:v>
                </c:pt>
                <c:pt idx="118" formatCode="General">
                  <c:v>1.5804678E-3</c:v>
                </c:pt>
                <c:pt idx="119" formatCode="General">
                  <c:v>1.5348878E-3</c:v>
                </c:pt>
                <c:pt idx="120" formatCode="General">
                  <c:v>1.4987518E-3</c:v>
                </c:pt>
                <c:pt idx="121" formatCode="General">
                  <c:v>1.4582884E-3</c:v>
                </c:pt>
                <c:pt idx="122" formatCode="General">
                  <c:v>1.3902432000000001E-3</c:v>
                </c:pt>
                <c:pt idx="123" formatCode="General">
                  <c:v>1.3556441000000001E-3</c:v>
                </c:pt>
                <c:pt idx="124" formatCode="General">
                  <c:v>1.3155392E-3</c:v>
                </c:pt>
                <c:pt idx="125" formatCode="General">
                  <c:v>1.2587245999999999E-3</c:v>
                </c:pt>
                <c:pt idx="126" formatCode="General">
                  <c:v>1.1988088E-3</c:v>
                </c:pt>
                <c:pt idx="127" formatCode="General">
                  <c:v>1.1870273999999999E-3</c:v>
                </c:pt>
                <c:pt idx="128" formatCode="General">
                  <c:v>1.1430582E-3</c:v>
                </c:pt>
                <c:pt idx="129" formatCode="General">
                  <c:v>1.0936412999999999E-3</c:v>
                </c:pt>
                <c:pt idx="130" formatCode="General">
                  <c:v>1.0374804E-3</c:v>
                </c:pt>
                <c:pt idx="131" formatCode="General">
                  <c:v>1.0321117000000001E-3</c:v>
                </c:pt>
                <c:pt idx="132" formatCode="General">
                  <c:v>9.844579999999999E-4</c:v>
                </c:pt>
                <c:pt idx="133" formatCode="General">
                  <c:v>8.9109279999999996E-4</c:v>
                </c:pt>
                <c:pt idx="134" formatCode="General">
                  <c:v>9.0059289999999995E-4</c:v>
                </c:pt>
                <c:pt idx="135" formatCode="General">
                  <c:v>8.5071470000000005E-4</c:v>
                </c:pt>
                <c:pt idx="136" formatCode="General">
                  <c:v>8.0981209999999996E-4</c:v>
                </c:pt>
                <c:pt idx="137" formatCode="General">
                  <c:v>8.2965239999999998E-4</c:v>
                </c:pt>
                <c:pt idx="138" formatCode="General">
                  <c:v>7.859939E-4</c:v>
                </c:pt>
                <c:pt idx="139" formatCode="General">
                  <c:v>7.5459590000000003E-4</c:v>
                </c:pt>
                <c:pt idx="140" formatCode="General">
                  <c:v>6.5911279999999995E-4</c:v>
                </c:pt>
                <c:pt idx="141" formatCode="General">
                  <c:v>6.9542249999999996E-4</c:v>
                </c:pt>
                <c:pt idx="142" formatCode="General">
                  <c:v>6.246143E-4</c:v>
                </c:pt>
                <c:pt idx="143" formatCode="General">
                  <c:v>6.4686219999999996E-4</c:v>
                </c:pt>
                <c:pt idx="144" formatCode="General">
                  <c:v>5.6799680000000003E-4</c:v>
                </c:pt>
                <c:pt idx="145" formatCode="General">
                  <c:v>5.6524570000000005E-4</c:v>
                </c:pt>
                <c:pt idx="146" formatCode="General">
                  <c:v>5.4654370000000005E-4</c:v>
                </c:pt>
                <c:pt idx="147" formatCode="General">
                  <c:v>5.3758889999999996E-4</c:v>
                </c:pt>
                <c:pt idx="148" formatCode="General">
                  <c:v>5.0126439999999999E-4</c:v>
                </c:pt>
                <c:pt idx="149" formatCode="General">
                  <c:v>4.9679529999999996E-4</c:v>
                </c:pt>
                <c:pt idx="150" formatCode="General">
                  <c:v>4.7591750000000003E-4</c:v>
                </c:pt>
                <c:pt idx="151" formatCode="General">
                  <c:v>4.596243E-4</c:v>
                </c:pt>
                <c:pt idx="152" formatCode="General">
                  <c:v>3.9511789999999999E-4</c:v>
                </c:pt>
                <c:pt idx="153" formatCode="General">
                  <c:v>4.3389109999999998E-4</c:v>
                </c:pt>
                <c:pt idx="154" formatCode="General">
                  <c:v>4.4651670000000001E-4</c:v>
                </c:pt>
                <c:pt idx="155" formatCode="General">
                  <c:v>3.9867320000000001E-4</c:v>
                </c:pt>
                <c:pt idx="156" formatCode="General">
                  <c:v>3.8352960000000001E-4</c:v>
                </c:pt>
                <c:pt idx="157" formatCode="General">
                  <c:v>3.6859780000000002E-4</c:v>
                </c:pt>
                <c:pt idx="158" formatCode="General">
                  <c:v>3.6308169999999998E-4</c:v>
                </c:pt>
                <c:pt idx="159" formatCode="General">
                  <c:v>3.9049799999999997E-4</c:v>
                </c:pt>
                <c:pt idx="160" formatCode="General">
                  <c:v>3.2043490000000001E-4</c:v>
                </c:pt>
                <c:pt idx="161" formatCode="General">
                  <c:v>3.1030149999999998E-4</c:v>
                </c:pt>
                <c:pt idx="162" formatCode="General">
                  <c:v>3.4590640000000002E-4</c:v>
                </c:pt>
                <c:pt idx="163" formatCode="General">
                  <c:v>3.0446109999999999E-4</c:v>
                </c:pt>
                <c:pt idx="164" formatCode="General">
                  <c:v>2.2080219999999999E-4</c:v>
                </c:pt>
                <c:pt idx="165" formatCode="General">
                  <c:v>3.0968960000000002E-4</c:v>
                </c:pt>
                <c:pt idx="166" formatCode="General">
                  <c:v>2.7232489999999999E-4</c:v>
                </c:pt>
                <c:pt idx="167" formatCode="General">
                  <c:v>2.8070489999999998E-4</c:v>
                </c:pt>
                <c:pt idx="168" formatCode="General">
                  <c:v>2.1588980000000001E-4</c:v>
                </c:pt>
                <c:pt idx="169" formatCode="General">
                  <c:v>2.511123E-4</c:v>
                </c:pt>
                <c:pt idx="170" formatCode="General">
                  <c:v>2.5002029999999999E-4</c:v>
                </c:pt>
                <c:pt idx="171" formatCode="General">
                  <c:v>2.5122110000000002E-4</c:v>
                </c:pt>
                <c:pt idx="172" formatCode="General">
                  <c:v>2.4531489999999998E-4</c:v>
                </c:pt>
                <c:pt idx="173" formatCode="General">
                  <c:v>2.7498000000000003E-4</c:v>
                </c:pt>
                <c:pt idx="174" formatCode="General">
                  <c:v>2.197763E-4</c:v>
                </c:pt>
                <c:pt idx="175" formatCode="General">
                  <c:v>2.267631E-4</c:v>
                </c:pt>
                <c:pt idx="176" formatCode="General">
                  <c:v>1.988975E-4</c:v>
                </c:pt>
                <c:pt idx="177" formatCode="General">
                  <c:v>2.1054989999999999E-4</c:v>
                </c:pt>
                <c:pt idx="178" formatCode="General">
                  <c:v>1.5463369999999999E-4</c:v>
                </c:pt>
                <c:pt idx="179" formatCode="General">
                  <c:v>2.1476580000000001E-4</c:v>
                </c:pt>
                <c:pt idx="180" formatCode="General">
                  <c:v>1.867522E-4</c:v>
                </c:pt>
                <c:pt idx="181" formatCode="General">
                  <c:v>2.1516889999999999E-4</c:v>
                </c:pt>
                <c:pt idx="182" formatCode="General">
                  <c:v>1.564956E-4</c:v>
                </c:pt>
                <c:pt idx="183" formatCode="General">
                  <c:v>1.5411759999999999E-4</c:v>
                </c:pt>
                <c:pt idx="184" formatCode="General">
                  <c:v>1.7014800000000001E-4</c:v>
                </c:pt>
                <c:pt idx="185" formatCode="General">
                  <c:v>1.653321E-4</c:v>
                </c:pt>
                <c:pt idx="186" formatCode="General">
                  <c:v>2.0715689999999999E-4</c:v>
                </c:pt>
                <c:pt idx="187" formatCode="General">
                  <c:v>1.969811E-4</c:v>
                </c:pt>
                <c:pt idx="188" formatCode="General">
                  <c:v>1.9001329999999999E-4</c:v>
                </c:pt>
                <c:pt idx="189" formatCode="General">
                  <c:v>1.7897839999999999E-4</c:v>
                </c:pt>
                <c:pt idx="190" formatCode="General">
                  <c:v>1.7196250000000001E-4</c:v>
                </c:pt>
                <c:pt idx="191" formatCode="General">
                  <c:v>1.5362319999999999E-4</c:v>
                </c:pt>
                <c:pt idx="192" formatCode="General">
                  <c:v>1.5966689999999999E-4</c:v>
                </c:pt>
                <c:pt idx="193" formatCode="General">
                  <c:v>1.8177420000000001E-4</c:v>
                </c:pt>
                <c:pt idx="194" formatCode="General">
                  <c:v>1.7831459999999999E-4</c:v>
                </c:pt>
                <c:pt idx="195" formatCode="General">
                  <c:v>1.884733E-4</c:v>
                </c:pt>
                <c:pt idx="196" formatCode="General">
                  <c:v>1.6089070000000001E-4</c:v>
                </c:pt>
                <c:pt idx="197" formatCode="General">
                  <c:v>1.653201E-4</c:v>
                </c:pt>
                <c:pt idx="198" formatCode="General">
                  <c:v>1.3581810000000001E-4</c:v>
                </c:pt>
                <c:pt idx="199" formatCode="General">
                  <c:v>1.7872029999999999E-4</c:v>
                </c:pt>
                <c:pt idx="200" formatCode="General">
                  <c:v>1.5949930000000001E-4</c:v>
                </c:pt>
                <c:pt idx="201" formatCode="General">
                  <c:v>1.769962E-4</c:v>
                </c:pt>
                <c:pt idx="202" formatCode="General">
                  <c:v>1.8676270000000001E-4</c:v>
                </c:pt>
                <c:pt idx="203" formatCode="General">
                  <c:v>1.4964460000000001E-4</c:v>
                </c:pt>
                <c:pt idx="204" formatCode="General">
                  <c:v>1.6030619999999999E-4</c:v>
                </c:pt>
                <c:pt idx="205" formatCode="General">
                  <c:v>1.8385130000000001E-4</c:v>
                </c:pt>
                <c:pt idx="206" formatCode="General">
                  <c:v>1.711692E-4</c:v>
                </c:pt>
                <c:pt idx="207" formatCode="General">
                  <c:v>1.384561E-4</c:v>
                </c:pt>
                <c:pt idx="208" formatCode="General">
                  <c:v>1.2710299999999999E-4</c:v>
                </c:pt>
                <c:pt idx="209" formatCode="General">
                  <c:v>1.6423579999999999E-4</c:v>
                </c:pt>
                <c:pt idx="210" formatCode="General">
                  <c:v>2.0061769999999999E-4</c:v>
                </c:pt>
                <c:pt idx="211" formatCode="General">
                  <c:v>2.143248E-4</c:v>
                </c:pt>
                <c:pt idx="212" formatCode="General">
                  <c:v>1.798344E-4</c:v>
                </c:pt>
                <c:pt idx="213" formatCode="General">
                  <c:v>1.945863E-4</c:v>
                </c:pt>
                <c:pt idx="214" formatCode="General">
                  <c:v>1.808747E-4</c:v>
                </c:pt>
                <c:pt idx="215" formatCode="General">
                  <c:v>1.3551399999999999E-4</c:v>
                </c:pt>
                <c:pt idx="216" formatCode="General">
                  <c:v>1.8960250000000001E-4</c:v>
                </c:pt>
                <c:pt idx="217" formatCode="General">
                  <c:v>1.640074E-4</c:v>
                </c:pt>
                <c:pt idx="218" formatCode="General">
                  <c:v>7.9814400000000006E-5</c:v>
                </c:pt>
                <c:pt idx="219" formatCode="General">
                  <c:v>1.492066E-4</c:v>
                </c:pt>
                <c:pt idx="220" formatCode="General">
                  <c:v>1.5957499999999999E-4</c:v>
                </c:pt>
                <c:pt idx="221" formatCode="General">
                  <c:v>1.5914130000000001E-4</c:v>
                </c:pt>
                <c:pt idx="222" formatCode="General">
                  <c:v>1.3226119999999999E-4</c:v>
                </c:pt>
                <c:pt idx="223" formatCode="General">
                  <c:v>1.6874810000000001E-4</c:v>
                </c:pt>
                <c:pt idx="224" formatCode="General">
                  <c:v>1.781718E-4</c:v>
                </c:pt>
                <c:pt idx="225" formatCode="General">
                  <c:v>1.874256E-4</c:v>
                </c:pt>
                <c:pt idx="226" formatCode="General">
                  <c:v>1.9055149999999999E-4</c:v>
                </c:pt>
                <c:pt idx="227" formatCode="General">
                  <c:v>1.253459E-4</c:v>
                </c:pt>
                <c:pt idx="228" formatCode="General">
                  <c:v>1.841038E-4</c:v>
                </c:pt>
                <c:pt idx="229" formatCode="General">
                  <c:v>1.2396440000000001E-4</c:v>
                </c:pt>
                <c:pt idx="230" formatCode="General">
                  <c:v>1.286193E-4</c:v>
                </c:pt>
                <c:pt idx="231" formatCode="General">
                  <c:v>2.1876489999999999E-4</c:v>
                </c:pt>
                <c:pt idx="232" formatCode="General">
                  <c:v>1.4340730000000001E-4</c:v>
                </c:pt>
                <c:pt idx="233" formatCode="General">
                  <c:v>1.6437830000000001E-4</c:v>
                </c:pt>
                <c:pt idx="234" formatCode="General">
                  <c:v>1.8171349999999999E-4</c:v>
                </c:pt>
                <c:pt idx="235" formatCode="General">
                  <c:v>1.5269050000000001E-4</c:v>
                </c:pt>
                <c:pt idx="236" formatCode="General">
                  <c:v>1.059903E-4</c:v>
                </c:pt>
                <c:pt idx="237" formatCode="General">
                  <c:v>1.882136E-4</c:v>
                </c:pt>
                <c:pt idx="238" formatCode="General">
                  <c:v>1.655343E-4</c:v>
                </c:pt>
                <c:pt idx="239" formatCode="General">
                  <c:v>1.7400569999999999E-4</c:v>
                </c:pt>
                <c:pt idx="240" formatCode="General">
                  <c:v>1.7518190000000001E-4</c:v>
                </c:pt>
                <c:pt idx="241" formatCode="General">
                  <c:v>1.435029E-4</c:v>
                </c:pt>
                <c:pt idx="242" formatCode="General">
                  <c:v>1.433793E-4</c:v>
                </c:pt>
                <c:pt idx="243" formatCode="General">
                  <c:v>1.6825179999999999E-4</c:v>
                </c:pt>
                <c:pt idx="244" formatCode="General">
                  <c:v>1.2651390000000001E-4</c:v>
                </c:pt>
                <c:pt idx="245" formatCode="General">
                  <c:v>7.7761899999999998E-5</c:v>
                </c:pt>
                <c:pt idx="246" formatCode="General">
                  <c:v>1.8619050000000001E-4</c:v>
                </c:pt>
                <c:pt idx="247" formatCode="General">
                  <c:v>2.2626119999999999E-4</c:v>
                </c:pt>
                <c:pt idx="248" formatCode="General">
                  <c:v>1.935033E-4</c:v>
                </c:pt>
                <c:pt idx="249" formatCode="General">
                  <c:v>1.6306449999999999E-4</c:v>
                </c:pt>
                <c:pt idx="250" formatCode="General">
                  <c:v>1.117875E-4</c:v>
                </c:pt>
                <c:pt idx="251" formatCode="General">
                  <c:v>1.512149E-4</c:v>
                </c:pt>
                <c:pt idx="252" formatCode="General">
                  <c:v>1.47069E-4</c:v>
                </c:pt>
                <c:pt idx="253" formatCode="General">
                  <c:v>2.2824410000000001E-4</c:v>
                </c:pt>
                <c:pt idx="254" formatCode="General">
                  <c:v>1.046194E-4</c:v>
                </c:pt>
                <c:pt idx="255" formatCode="General">
                  <c:v>1.8695929999999999E-4</c:v>
                </c:pt>
                <c:pt idx="256" formatCode="General">
                  <c:v>1.7979030000000001E-4</c:v>
                </c:pt>
                <c:pt idx="257" formatCode="General">
                  <c:v>1.023291E-4</c:v>
                </c:pt>
                <c:pt idx="258" formatCode="General">
                  <c:v>1.057233E-4</c:v>
                </c:pt>
                <c:pt idx="259" formatCode="General">
                  <c:v>1.312606E-4</c:v>
                </c:pt>
                <c:pt idx="260" formatCode="General">
                  <c:v>1.9641630000000001E-4</c:v>
                </c:pt>
                <c:pt idx="261" formatCode="General">
                  <c:v>1.4437869999999999E-4</c:v>
                </c:pt>
                <c:pt idx="262" formatCode="General">
                  <c:v>6.4318200000000004E-5</c:v>
                </c:pt>
                <c:pt idx="263" formatCode="General">
                  <c:v>1.042907E-4</c:v>
                </c:pt>
                <c:pt idx="264" formatCode="General">
                  <c:v>1.473894E-4</c:v>
                </c:pt>
                <c:pt idx="265" formatCode="General">
                  <c:v>1.2283469999999999E-4</c:v>
                </c:pt>
                <c:pt idx="266" formatCode="General">
                  <c:v>2.3190870000000001E-4</c:v>
                </c:pt>
                <c:pt idx="267" formatCode="General">
                  <c:v>2.277503E-4</c:v>
                </c:pt>
                <c:pt idx="268" formatCode="General">
                  <c:v>2.001796E-4</c:v>
                </c:pt>
                <c:pt idx="269" formatCode="General">
                  <c:v>1.1765260000000001E-4</c:v>
                </c:pt>
                <c:pt idx="270" formatCode="General">
                  <c:v>6.9801000000000003E-6</c:v>
                </c:pt>
                <c:pt idx="271" formatCode="General">
                  <c:v>8.9952300000000003E-5</c:v>
                </c:pt>
                <c:pt idx="272" formatCode="General">
                  <c:v>1.4107949999999999E-4</c:v>
                </c:pt>
                <c:pt idx="273" formatCode="General">
                  <c:v>1.302195E-4</c:v>
                </c:pt>
                <c:pt idx="274" formatCode="General">
                  <c:v>9.7241600000000001E-5</c:v>
                </c:pt>
                <c:pt idx="275" formatCode="General">
                  <c:v>2.782571E-4</c:v>
                </c:pt>
                <c:pt idx="276" formatCode="General">
                  <c:v>1.3407879999999999E-4</c:v>
                </c:pt>
                <c:pt idx="277" formatCode="General">
                  <c:v>1.0099600000000001E-4</c:v>
                </c:pt>
                <c:pt idx="278" formatCode="General">
                  <c:v>6.2635499999999993E-5</c:v>
                </c:pt>
                <c:pt idx="279" formatCode="General">
                  <c:v>1.4904950000000001E-4</c:v>
                </c:pt>
                <c:pt idx="280" formatCode="General">
                  <c:v>1.6589500000000001E-5</c:v>
                </c:pt>
                <c:pt idx="281" formatCode="General">
                  <c:v>2.2652680000000001E-4</c:v>
                </c:pt>
                <c:pt idx="282" formatCode="General">
                  <c:v>1.578327E-4</c:v>
                </c:pt>
                <c:pt idx="283" formatCode="General">
                  <c:v>6.9722300000000002E-5</c:v>
                </c:pt>
                <c:pt idx="284" formatCode="General">
                  <c:v>5.5099100000000002E-5</c:v>
                </c:pt>
                <c:pt idx="285" formatCode="General">
                  <c:v>1.3310620000000001E-4</c:v>
                </c:pt>
                <c:pt idx="286" formatCode="General">
                  <c:v>3.55855E-5</c:v>
                </c:pt>
                <c:pt idx="287" formatCode="General">
                  <c:v>4.6034300000000001E-5</c:v>
                </c:pt>
                <c:pt idx="288" formatCode="General">
                  <c:v>6.8738299999999999E-5</c:v>
                </c:pt>
                <c:pt idx="289" formatCode="General">
                  <c:v>1.8121430000000001E-4</c:v>
                </c:pt>
                <c:pt idx="290" formatCode="General">
                  <c:v>2.5676159999999998E-4</c:v>
                </c:pt>
                <c:pt idx="291" formatCode="General">
                  <c:v>1.4082299999999999E-4</c:v>
                </c:pt>
                <c:pt idx="292" formatCode="General">
                  <c:v>1.66818E-4</c:v>
                </c:pt>
                <c:pt idx="293" formatCode="General">
                  <c:v>4.5236620000000001E-4</c:v>
                </c:pt>
                <c:pt idx="294" formatCode="General">
                  <c:v>2.4364140000000001E-4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Sheet1!$U$4:$U$398</c:f>
              <c:numCache>
                <c:formatCode>0.00E+00</c:formatCode>
                <c:ptCount val="395"/>
                <c:pt idx="0">
                  <c:v>1.5973642499999999E-2</c:v>
                </c:pt>
                <c:pt idx="1">
                  <c:v>1.71568673E-2</c:v>
                </c:pt>
                <c:pt idx="2">
                  <c:v>1.8340092200000001E-2</c:v>
                </c:pt>
                <c:pt idx="3">
                  <c:v>1.9523315100000001E-2</c:v>
                </c:pt>
                <c:pt idx="4">
                  <c:v>2.07065362E-2</c:v>
                </c:pt>
                <c:pt idx="5">
                  <c:v>2.1889757400000001E-2</c:v>
                </c:pt>
                <c:pt idx="6">
                  <c:v>2.30729748E-2</c:v>
                </c:pt>
                <c:pt idx="7">
                  <c:v>2.4256190300000001E-2</c:v>
                </c:pt>
                <c:pt idx="8">
                  <c:v>2.5439403999999999E-2</c:v>
                </c:pt>
                <c:pt idx="9">
                  <c:v>2.6622615799999999E-2</c:v>
                </c:pt>
                <c:pt idx="10">
                  <c:v>2.7805823800000001E-2</c:v>
                </c:pt>
                <c:pt idx="11">
                  <c:v>2.89890319E-2</c:v>
                </c:pt>
                <c:pt idx="12">
                  <c:v>3.0172234400000001E-2</c:v>
                </c:pt>
                <c:pt idx="13">
                  <c:v>3.1355436899999999E-2</c:v>
                </c:pt>
                <c:pt idx="14">
                  <c:v>3.2538637500000002E-2</c:v>
                </c:pt>
                <c:pt idx="15">
                  <c:v>3.3721834399999998E-2</c:v>
                </c:pt>
                <c:pt idx="16">
                  <c:v>3.4905027599999999E-2</c:v>
                </c:pt>
                <c:pt idx="17">
                  <c:v>3.6088216999999999E-2</c:v>
                </c:pt>
                <c:pt idx="18">
                  <c:v>3.7271402799999999E-2</c:v>
                </c:pt>
                <c:pt idx="19">
                  <c:v>3.8454588499999998E-2</c:v>
                </c:pt>
                <c:pt idx="20">
                  <c:v>3.9637770500000002E-2</c:v>
                </c:pt>
                <c:pt idx="21">
                  <c:v>4.08209488E-2</c:v>
                </c:pt>
                <c:pt idx="22">
                  <c:v>4.2004119600000001E-2</c:v>
                </c:pt>
                <c:pt idx="23">
                  <c:v>4.3187290400000002E-2</c:v>
                </c:pt>
                <c:pt idx="24">
                  <c:v>4.4370457500000002E-2</c:v>
                </c:pt>
                <c:pt idx="25">
                  <c:v>4.5553620900000001E-2</c:v>
                </c:pt>
                <c:pt idx="26">
                  <c:v>4.67367806E-2</c:v>
                </c:pt>
                <c:pt idx="27">
                  <c:v>4.7919936500000003E-2</c:v>
                </c:pt>
                <c:pt idx="28">
                  <c:v>4.9103088699999999E-2</c:v>
                </c:pt>
                <c:pt idx="29">
                  <c:v>5.0286233399999998E-2</c:v>
                </c:pt>
                <c:pt idx="30">
                  <c:v>5.1469374399999997E-2</c:v>
                </c:pt>
                <c:pt idx="31">
                  <c:v>5.2652515499999997E-2</c:v>
                </c:pt>
                <c:pt idx="32">
                  <c:v>5.3835648999999999E-2</c:v>
                </c:pt>
                <c:pt idx="33">
                  <c:v>5.5018778900000002E-2</c:v>
                </c:pt>
                <c:pt idx="34">
                  <c:v>5.6201901300000003E-2</c:v>
                </c:pt>
                <c:pt idx="35">
                  <c:v>5.7385023700000003E-2</c:v>
                </c:pt>
                <c:pt idx="36">
                  <c:v>5.85681386E-2</c:v>
                </c:pt>
                <c:pt idx="37">
                  <c:v>5.9751246100000002E-2</c:v>
                </c:pt>
                <c:pt idx="38">
                  <c:v>6.0934349899999997E-2</c:v>
                </c:pt>
                <c:pt idx="39">
                  <c:v>6.2117449900000003E-2</c:v>
                </c:pt>
                <c:pt idx="40">
                  <c:v>6.3300542500000001E-2</c:v>
                </c:pt>
                <c:pt idx="41">
                  <c:v>6.4483635100000006E-2</c:v>
                </c:pt>
                <c:pt idx="42">
                  <c:v>6.5666720299999995E-2</c:v>
                </c:pt>
                <c:pt idx="43">
                  <c:v>6.6849798000000002E-2</c:v>
                </c:pt>
                <c:pt idx="44">
                  <c:v>6.8032868199999999E-2</c:v>
                </c:pt>
                <c:pt idx="45">
                  <c:v>6.9215930999999994E-2</c:v>
                </c:pt>
                <c:pt idx="46">
                  <c:v>7.0398993800000004E-2</c:v>
                </c:pt>
                <c:pt idx="47">
                  <c:v>7.1582049100000003E-2</c:v>
                </c:pt>
                <c:pt idx="48">
                  <c:v>7.2765097000000001E-2</c:v>
                </c:pt>
                <c:pt idx="49">
                  <c:v>7.3948137499999997E-2</c:v>
                </c:pt>
                <c:pt idx="50">
                  <c:v>7.5131177899999999E-2</c:v>
                </c:pt>
                <c:pt idx="51" formatCode="General">
                  <c:v>7.6314203400000002E-2</c:v>
                </c:pt>
                <c:pt idx="52" formatCode="General">
                  <c:v>7.7497229000000001E-2</c:v>
                </c:pt>
                <c:pt idx="53" formatCode="General">
                  <c:v>7.8680247100000003E-2</c:v>
                </c:pt>
                <c:pt idx="54" formatCode="General">
                  <c:v>7.9863257699999995E-2</c:v>
                </c:pt>
                <c:pt idx="55" formatCode="General">
                  <c:v>8.1046253400000004E-2</c:v>
                </c:pt>
                <c:pt idx="56" formatCode="General">
                  <c:v>8.2229249200000007E-2</c:v>
                </c:pt>
                <c:pt idx="57" formatCode="General">
                  <c:v>8.34122375E-2</c:v>
                </c:pt>
                <c:pt idx="58" formatCode="General">
                  <c:v>8.4595225800000007E-2</c:v>
                </c:pt>
                <c:pt idx="59" formatCode="General">
                  <c:v>8.5778199099999994E-2</c:v>
                </c:pt>
                <c:pt idx="60" formatCode="General">
                  <c:v>8.6961165100000001E-2</c:v>
                </c:pt>
                <c:pt idx="61" formatCode="General">
                  <c:v>8.8144123599999999E-2</c:v>
                </c:pt>
                <c:pt idx="62" formatCode="General">
                  <c:v>8.93270746E-2</c:v>
                </c:pt>
                <c:pt idx="63" formatCode="General">
                  <c:v>9.0510025600000002E-2</c:v>
                </c:pt>
                <c:pt idx="64" formatCode="General">
                  <c:v>9.16929618E-2</c:v>
                </c:pt>
                <c:pt idx="65" formatCode="General">
                  <c:v>9.2875890399999994E-2</c:v>
                </c:pt>
                <c:pt idx="66" formatCode="General">
                  <c:v>9.4058811699999995E-2</c:v>
                </c:pt>
                <c:pt idx="67" formatCode="General">
                  <c:v>9.5241725400000005E-2</c:v>
                </c:pt>
                <c:pt idx="68" formatCode="General">
                  <c:v>9.6424631799999994E-2</c:v>
                </c:pt>
                <c:pt idx="69" formatCode="General">
                  <c:v>9.7607523200000004E-2</c:v>
                </c:pt>
                <c:pt idx="70" formatCode="General">
                  <c:v>9.8790414600000001E-2</c:v>
                </c:pt>
                <c:pt idx="71" formatCode="General">
                  <c:v>9.9973298599999996E-2</c:v>
                </c:pt>
                <c:pt idx="72" formatCode="General">
                  <c:v>0.10115616769999999</c:v>
                </c:pt>
                <c:pt idx="73" formatCode="General">
                  <c:v>0.1023390293</c:v>
                </c:pt>
                <c:pt idx="74" formatCode="General">
                  <c:v>0.10352188349999999</c:v>
                </c:pt>
                <c:pt idx="75" formatCode="General">
                  <c:v>0.1047047302</c:v>
                </c:pt>
                <c:pt idx="76" formatCode="General">
                  <c:v>0.1058875695</c:v>
                </c:pt>
                <c:pt idx="77" formatCode="General">
                  <c:v>0.10707038639999999</c:v>
                </c:pt>
                <c:pt idx="78" formatCode="General">
                  <c:v>0.1082532108</c:v>
                </c:pt>
                <c:pt idx="79" formatCode="General">
                  <c:v>0.10943602030000001</c:v>
                </c:pt>
                <c:pt idx="80" formatCode="General">
                  <c:v>0.1106188223</c:v>
                </c:pt>
                <c:pt idx="81" formatCode="General">
                  <c:v>0.1118016094</c:v>
                </c:pt>
                <c:pt idx="82" formatCode="General">
                  <c:v>0.1129843965</c:v>
                </c:pt>
                <c:pt idx="83" formatCode="General">
                  <c:v>0.1141671687</c:v>
                </c:pt>
                <c:pt idx="84" formatCode="General">
                  <c:v>0.1153499335</c:v>
                </c:pt>
                <c:pt idx="85" formatCode="General">
                  <c:v>0.1165326834</c:v>
                </c:pt>
                <c:pt idx="86" formatCode="General">
                  <c:v>0.1177154183</c:v>
                </c:pt>
                <c:pt idx="87" formatCode="General">
                  <c:v>0.1188981533</c:v>
                </c:pt>
                <c:pt idx="88" formatCode="General">
                  <c:v>0.1200808808</c:v>
                </c:pt>
                <c:pt idx="89" formatCode="General">
                  <c:v>0.12126359339999999</c:v>
                </c:pt>
                <c:pt idx="90" formatCode="General">
                  <c:v>0.12244629109999999</c:v>
                </c:pt>
                <c:pt idx="91" formatCode="General">
                  <c:v>0.1236289814</c:v>
                </c:pt>
                <c:pt idx="92" formatCode="General">
                  <c:v>0.1248116568</c:v>
                </c:pt>
                <c:pt idx="93" formatCode="General">
                  <c:v>0.12599432469999999</c:v>
                </c:pt>
                <c:pt idx="94" formatCode="General">
                  <c:v>0.1271769851</c:v>
                </c:pt>
                <c:pt idx="95" formatCode="General">
                  <c:v>0.12835964559999999</c:v>
                </c:pt>
                <c:pt idx="96" formatCode="General">
                  <c:v>0.12954227630000001</c:v>
                </c:pt>
                <c:pt idx="97" formatCode="General">
                  <c:v>0.13072490689999999</c:v>
                </c:pt>
                <c:pt idx="98" formatCode="General">
                  <c:v>0.1319075227</c:v>
                </c:pt>
                <c:pt idx="99" formatCode="General">
                  <c:v>0.13309012349999999</c:v>
                </c:pt>
                <c:pt idx="100" formatCode="General">
                  <c:v>0.1342727095</c:v>
                </c:pt>
                <c:pt idx="101" formatCode="General">
                  <c:v>0.13545529540000001</c:v>
                </c:pt>
                <c:pt idx="102" formatCode="General">
                  <c:v>0.13663786650000001</c:v>
                </c:pt>
                <c:pt idx="103" formatCode="General">
                  <c:v>0.13782042259999999</c:v>
                </c:pt>
                <c:pt idx="104" formatCode="General">
                  <c:v>0.1390029639</c:v>
                </c:pt>
                <c:pt idx="105" formatCode="General">
                  <c:v>0.1401855052</c:v>
                </c:pt>
                <c:pt idx="106" formatCode="General">
                  <c:v>0.14136803149999999</c:v>
                </c:pt>
                <c:pt idx="107" formatCode="General">
                  <c:v>0.142550543</c:v>
                </c:pt>
                <c:pt idx="108" formatCode="General">
                  <c:v>0.14373303949999999</c:v>
                </c:pt>
                <c:pt idx="109" formatCode="General">
                  <c:v>0.1449155211</c:v>
                </c:pt>
                <c:pt idx="110" formatCode="General">
                  <c:v>0.14609800279999999</c:v>
                </c:pt>
                <c:pt idx="111" formatCode="General">
                  <c:v>0.1472804546</c:v>
                </c:pt>
                <c:pt idx="112" formatCode="General">
                  <c:v>0.14846290649999999</c:v>
                </c:pt>
                <c:pt idx="113" formatCode="General">
                  <c:v>0.14964534339999999</c:v>
                </c:pt>
                <c:pt idx="114" formatCode="General">
                  <c:v>0.15082776549999999</c:v>
                </c:pt>
                <c:pt idx="115" formatCode="General">
                  <c:v>0.15201017259999999</c:v>
                </c:pt>
                <c:pt idx="116" formatCode="General">
                  <c:v>0.1531925797</c:v>
                </c:pt>
                <c:pt idx="117" formatCode="General">
                  <c:v>0.15437495709999999</c:v>
                </c:pt>
                <c:pt idx="118" formatCode="General">
                  <c:v>0.1555573344</c:v>
                </c:pt>
                <c:pt idx="119" formatCode="General">
                  <c:v>0.1567396969</c:v>
                </c:pt>
                <c:pt idx="120" formatCode="General">
                  <c:v>0.15792204439999999</c:v>
                </c:pt>
                <c:pt idx="121" formatCode="General">
                  <c:v>0.15910437699999999</c:v>
                </c:pt>
                <c:pt idx="122" formatCode="General">
                  <c:v>0.16028667990000001</c:v>
                </c:pt>
                <c:pt idx="123" formatCode="General">
                  <c:v>0.16146898270000001</c:v>
                </c:pt>
                <c:pt idx="124" formatCode="General">
                  <c:v>0.16265128549999999</c:v>
                </c:pt>
                <c:pt idx="125" formatCode="General">
                  <c:v>0.16383355860000001</c:v>
                </c:pt>
                <c:pt idx="126" formatCode="General">
                  <c:v>0.16501581670000001</c:v>
                </c:pt>
                <c:pt idx="127" formatCode="General">
                  <c:v>0.16619807480000001</c:v>
                </c:pt>
                <c:pt idx="128" formatCode="General">
                  <c:v>0.16738030309999999</c:v>
                </c:pt>
                <c:pt idx="129" formatCode="General">
                  <c:v>0.16856251659999999</c:v>
                </c:pt>
                <c:pt idx="130" formatCode="General">
                  <c:v>0.16974473000000001</c:v>
                </c:pt>
                <c:pt idx="131" formatCode="General">
                  <c:v>0.17092691360000001</c:v>
                </c:pt>
                <c:pt idx="132" formatCode="General">
                  <c:v>0.17210909720000001</c:v>
                </c:pt>
                <c:pt idx="133" formatCode="General">
                  <c:v>0.173291266</c:v>
                </c:pt>
                <c:pt idx="134" formatCode="General">
                  <c:v>0.17447340489999999</c:v>
                </c:pt>
                <c:pt idx="135" formatCode="General">
                  <c:v>0.17565554380000001</c:v>
                </c:pt>
                <c:pt idx="136" formatCode="General">
                  <c:v>0.1768376529</c:v>
                </c:pt>
                <c:pt idx="137" formatCode="General">
                  <c:v>0.178019762</c:v>
                </c:pt>
                <c:pt idx="138" formatCode="General">
                  <c:v>0.17920185629999999</c:v>
                </c:pt>
                <c:pt idx="139" formatCode="General">
                  <c:v>0.18038392070000001</c:v>
                </c:pt>
                <c:pt idx="140" formatCode="General">
                  <c:v>0.18156598509999999</c:v>
                </c:pt>
                <c:pt idx="141" formatCode="General">
                  <c:v>0.18274801969999999</c:v>
                </c:pt>
                <c:pt idx="142" formatCode="General">
                  <c:v>0.18393005430000001</c:v>
                </c:pt>
                <c:pt idx="143" formatCode="General">
                  <c:v>0.1851120591</c:v>
                </c:pt>
                <c:pt idx="144" formatCode="General">
                  <c:v>0.1862940639</c:v>
                </c:pt>
                <c:pt idx="145" formatCode="General">
                  <c:v>0.18747602399999999</c:v>
                </c:pt>
                <c:pt idx="146" formatCode="General">
                  <c:v>0.18865799899999999</c:v>
                </c:pt>
                <c:pt idx="147" formatCode="General">
                  <c:v>0.1898399442</c:v>
                </c:pt>
                <c:pt idx="148" formatCode="General">
                  <c:v>0.19102187449999999</c:v>
                </c:pt>
                <c:pt idx="149" formatCode="General">
                  <c:v>0.1922037899</c:v>
                </c:pt>
                <c:pt idx="150" formatCode="General">
                  <c:v>0.19338569050000001</c:v>
                </c:pt>
                <c:pt idx="151" formatCode="General">
                  <c:v>0.1945675761</c:v>
                </c:pt>
                <c:pt idx="152" formatCode="General">
                  <c:v>0.1957494467</c:v>
                </c:pt>
                <c:pt idx="153" formatCode="General">
                  <c:v>0.19693127269999999</c:v>
                </c:pt>
                <c:pt idx="154" formatCode="General">
                  <c:v>0.1981131136</c:v>
                </c:pt>
                <c:pt idx="155" formatCode="General">
                  <c:v>0.19929492469999999</c:v>
                </c:pt>
                <c:pt idx="156" formatCode="General">
                  <c:v>0.2004767358</c:v>
                </c:pt>
                <c:pt idx="157" formatCode="General">
                  <c:v>0.20165851709999999</c:v>
                </c:pt>
                <c:pt idx="158" formatCode="General">
                  <c:v>0.2028402835</c:v>
                </c:pt>
                <c:pt idx="159" formatCode="General">
                  <c:v>0.20402202010000001</c:v>
                </c:pt>
                <c:pt idx="160" formatCode="General">
                  <c:v>0.20520375669999999</c:v>
                </c:pt>
                <c:pt idx="161" formatCode="General">
                  <c:v>0.2063854635</c:v>
                </c:pt>
                <c:pt idx="162" formatCode="General">
                  <c:v>0.20756715540000001</c:v>
                </c:pt>
                <c:pt idx="163" formatCode="General">
                  <c:v>0.20874883229999999</c:v>
                </c:pt>
                <c:pt idx="164" formatCode="General">
                  <c:v>0.2099304944</c:v>
                </c:pt>
                <c:pt idx="165" formatCode="General">
                  <c:v>0.21111212670000001</c:v>
                </c:pt>
                <c:pt idx="166" formatCode="General">
                  <c:v>0.212293759</c:v>
                </c:pt>
                <c:pt idx="167" formatCode="General">
                  <c:v>0.21347536149999999</c:v>
                </c:pt>
                <c:pt idx="168" formatCode="General">
                  <c:v>0.21465694900000001</c:v>
                </c:pt>
                <c:pt idx="169" formatCode="General">
                  <c:v>0.21583852170000001</c:v>
                </c:pt>
                <c:pt idx="170" formatCode="General">
                  <c:v>0.21702006460000001</c:v>
                </c:pt>
                <c:pt idx="171" formatCode="General">
                  <c:v>0.21820159259999999</c:v>
                </c:pt>
                <c:pt idx="172" formatCode="General">
                  <c:v>0.2193831205</c:v>
                </c:pt>
                <c:pt idx="173" formatCode="General">
                  <c:v>0.22056460380000001</c:v>
                </c:pt>
                <c:pt idx="174" formatCode="General">
                  <c:v>0.22174608709999999</c:v>
                </c:pt>
                <c:pt idx="175" formatCode="General">
                  <c:v>0.22292754049999999</c:v>
                </c:pt>
                <c:pt idx="176" formatCode="General">
                  <c:v>0.22410897909999999</c:v>
                </c:pt>
                <c:pt idx="177" formatCode="General">
                  <c:v>0.22529040280000001</c:v>
                </c:pt>
                <c:pt idx="178" formatCode="General">
                  <c:v>0.2264717966</c:v>
                </c:pt>
                <c:pt idx="179" formatCode="General">
                  <c:v>0.22765317560000001</c:v>
                </c:pt>
                <c:pt idx="180" formatCode="General">
                  <c:v>0.22883453970000001</c:v>
                </c:pt>
                <c:pt idx="181" formatCode="General">
                  <c:v>0.23001588880000001</c:v>
                </c:pt>
                <c:pt idx="182" formatCode="General">
                  <c:v>0.2311972082</c:v>
                </c:pt>
                <c:pt idx="183" formatCode="General">
                  <c:v>0.2323785126</c:v>
                </c:pt>
                <c:pt idx="184" formatCode="General">
                  <c:v>0.23355978729999999</c:v>
                </c:pt>
                <c:pt idx="185" formatCode="General">
                  <c:v>0.23474106189999999</c:v>
                </c:pt>
                <c:pt idx="186" formatCode="General">
                  <c:v>0.23592230680000001</c:v>
                </c:pt>
                <c:pt idx="187" formatCode="General">
                  <c:v>0.23710352179999999</c:v>
                </c:pt>
                <c:pt idx="188" formatCode="General">
                  <c:v>0.23828473689999999</c:v>
                </c:pt>
                <c:pt idx="189" formatCode="General">
                  <c:v>0.23946590719999999</c:v>
                </c:pt>
                <c:pt idx="190" formatCode="General">
                  <c:v>0.2406470627</c:v>
                </c:pt>
                <c:pt idx="191" formatCode="General">
                  <c:v>0.24182821809999999</c:v>
                </c:pt>
                <c:pt idx="192" formatCode="General">
                  <c:v>0.24300934369999999</c:v>
                </c:pt>
                <c:pt idx="193" formatCode="General">
                  <c:v>0.2441904396</c:v>
                </c:pt>
                <c:pt idx="194" formatCode="General">
                  <c:v>0.2453715205</c:v>
                </c:pt>
                <c:pt idx="195" formatCode="General">
                  <c:v>0.24655258660000001</c:v>
                </c:pt>
                <c:pt idx="196" formatCode="General">
                  <c:v>0.2477336228</c:v>
                </c:pt>
                <c:pt idx="197" formatCode="General">
                  <c:v>0.24891462919999999</c:v>
                </c:pt>
                <c:pt idx="198" formatCode="General">
                  <c:v>0.25009563569999999</c:v>
                </c:pt>
                <c:pt idx="199" formatCode="General">
                  <c:v>0.25127661229999998</c:v>
                </c:pt>
                <c:pt idx="200" formatCode="General">
                  <c:v>0.25245755910000001</c:v>
                </c:pt>
                <c:pt idx="201" formatCode="General">
                  <c:v>0.25363847610000001</c:v>
                </c:pt>
                <c:pt idx="202" formatCode="General">
                  <c:v>0.25481939320000002</c:v>
                </c:pt>
                <c:pt idx="203" formatCode="General">
                  <c:v>0.2560002804</c:v>
                </c:pt>
                <c:pt idx="204" formatCode="General">
                  <c:v>0.25718116759999998</c:v>
                </c:pt>
                <c:pt idx="205" formatCode="General">
                  <c:v>0.25836199520000003</c:v>
                </c:pt>
                <c:pt idx="206" formatCode="General">
                  <c:v>0.25954282280000002</c:v>
                </c:pt>
                <c:pt idx="207" formatCode="General">
                  <c:v>0.26072362069999999</c:v>
                </c:pt>
                <c:pt idx="208" formatCode="General">
                  <c:v>0.26190441850000001</c:v>
                </c:pt>
                <c:pt idx="209" formatCode="General">
                  <c:v>0.26308515669999999</c:v>
                </c:pt>
                <c:pt idx="210" formatCode="General">
                  <c:v>0.26426589490000002</c:v>
                </c:pt>
                <c:pt idx="211" formatCode="General">
                  <c:v>0.26544660329999997</c:v>
                </c:pt>
                <c:pt idx="212" formatCode="General">
                  <c:v>0.26662731169999998</c:v>
                </c:pt>
                <c:pt idx="213" formatCode="General">
                  <c:v>0.2678079605</c:v>
                </c:pt>
                <c:pt idx="214" formatCode="General">
                  <c:v>0.26898860930000001</c:v>
                </c:pt>
                <c:pt idx="215" formatCode="General">
                  <c:v>0.27016922830000001</c:v>
                </c:pt>
                <c:pt idx="216" formatCode="General">
                  <c:v>0.2713498473</c:v>
                </c:pt>
                <c:pt idx="217" formatCode="General">
                  <c:v>0.27253040670000001</c:v>
                </c:pt>
                <c:pt idx="218" formatCode="General">
                  <c:v>0.27371096610000001</c:v>
                </c:pt>
                <c:pt idx="219" formatCode="General">
                  <c:v>0.27489149569999999</c:v>
                </c:pt>
                <c:pt idx="220" formatCode="General">
                  <c:v>0.2760719955</c:v>
                </c:pt>
                <c:pt idx="221" formatCode="General">
                  <c:v>0.27725246549999999</c:v>
                </c:pt>
                <c:pt idx="222" formatCode="General">
                  <c:v>0.27843293549999998</c:v>
                </c:pt>
                <c:pt idx="223" formatCode="General">
                  <c:v>0.2796133757</c:v>
                </c:pt>
                <c:pt idx="224" formatCode="General">
                  <c:v>0.28079378599999999</c:v>
                </c:pt>
                <c:pt idx="225" formatCode="General">
                  <c:v>0.28197416660000002</c:v>
                </c:pt>
                <c:pt idx="226" formatCode="General">
                  <c:v>0.2831545472</c:v>
                </c:pt>
                <c:pt idx="227" formatCode="General">
                  <c:v>0.28433486819999998</c:v>
                </c:pt>
                <c:pt idx="228" formatCode="General">
                  <c:v>0.28551518920000002</c:v>
                </c:pt>
                <c:pt idx="229" formatCode="General">
                  <c:v>0.28669548030000003</c:v>
                </c:pt>
                <c:pt idx="230" formatCode="General">
                  <c:v>0.28787577149999999</c:v>
                </c:pt>
                <c:pt idx="231" formatCode="General">
                  <c:v>0.28905600310000001</c:v>
                </c:pt>
                <c:pt idx="232" formatCode="General">
                  <c:v>0.29023623469999998</c:v>
                </c:pt>
                <c:pt idx="233" formatCode="General">
                  <c:v>0.29141640660000001</c:v>
                </c:pt>
                <c:pt idx="234" formatCode="General">
                  <c:v>0.29259657859999999</c:v>
                </c:pt>
                <c:pt idx="235" formatCode="General">
                  <c:v>0.2937767208</c:v>
                </c:pt>
                <c:pt idx="236" formatCode="General">
                  <c:v>0.29495683309999998</c:v>
                </c:pt>
                <c:pt idx="237" formatCode="General">
                  <c:v>0.29613694550000003</c:v>
                </c:pt>
                <c:pt idx="238" formatCode="General">
                  <c:v>0.29731699820000002</c:v>
                </c:pt>
                <c:pt idx="239" formatCode="General">
                  <c:v>0.29849705100000001</c:v>
                </c:pt>
                <c:pt idx="240" formatCode="General">
                  <c:v>0.29967707399999999</c:v>
                </c:pt>
                <c:pt idx="241" formatCode="General">
                  <c:v>0.30085706709999999</c:v>
                </c:pt>
                <c:pt idx="242" formatCode="General">
                  <c:v>0.30203703050000003</c:v>
                </c:pt>
                <c:pt idx="243" formatCode="General">
                  <c:v>0.30321696399999998</c:v>
                </c:pt>
                <c:pt idx="244" formatCode="General">
                  <c:v>0.30439689759999999</c:v>
                </c:pt>
                <c:pt idx="245" formatCode="General">
                  <c:v>0.30557677150000001</c:v>
                </c:pt>
                <c:pt idx="246" formatCode="General">
                  <c:v>0.30675664540000003</c:v>
                </c:pt>
                <c:pt idx="247" formatCode="General">
                  <c:v>0.30793648959999997</c:v>
                </c:pt>
                <c:pt idx="248" formatCode="General">
                  <c:v>0.3091163039</c:v>
                </c:pt>
                <c:pt idx="249" formatCode="General">
                  <c:v>0.31029608850000001</c:v>
                </c:pt>
                <c:pt idx="250" formatCode="General">
                  <c:v>0.31147584319999999</c:v>
                </c:pt>
                <c:pt idx="251" formatCode="General">
                  <c:v>0.3126555681</c:v>
                </c:pt>
                <c:pt idx="252" formatCode="General">
                  <c:v>0.31383529310000002</c:v>
                </c:pt>
                <c:pt idx="253" formatCode="General">
                  <c:v>0.31501495839999999</c:v>
                </c:pt>
                <c:pt idx="254" formatCode="General">
                  <c:v>0.31619462370000001</c:v>
                </c:pt>
                <c:pt idx="255" formatCode="General">
                  <c:v>0.31737422939999999</c:v>
                </c:pt>
                <c:pt idx="256" formatCode="General">
                  <c:v>0.31855383520000002</c:v>
                </c:pt>
                <c:pt idx="257" formatCode="General">
                  <c:v>0.31973341109999998</c:v>
                </c:pt>
                <c:pt idx="258" formatCode="General">
                  <c:v>0.32091295720000002</c:v>
                </c:pt>
                <c:pt idx="259" formatCode="General">
                  <c:v>0.32209247349999998</c:v>
                </c:pt>
                <c:pt idx="260" formatCode="General">
                  <c:v>0.32327196000000002</c:v>
                </c:pt>
                <c:pt idx="261" formatCode="General">
                  <c:v>0.32445141669999999</c:v>
                </c:pt>
                <c:pt idx="262" formatCode="General">
                  <c:v>0.32563087340000002</c:v>
                </c:pt>
                <c:pt idx="263" formatCode="General">
                  <c:v>0.3268102705</c:v>
                </c:pt>
                <c:pt idx="264" formatCode="General">
                  <c:v>0.32798966769999999</c:v>
                </c:pt>
                <c:pt idx="265" formatCode="General">
                  <c:v>0.32916900519999998</c:v>
                </c:pt>
                <c:pt idx="266" formatCode="General">
                  <c:v>0.33034834270000002</c:v>
                </c:pt>
                <c:pt idx="267" formatCode="General">
                  <c:v>0.33152765039999998</c:v>
                </c:pt>
                <c:pt idx="268" formatCode="General">
                  <c:v>0.33270689850000001</c:v>
                </c:pt>
                <c:pt idx="269" formatCode="General">
                  <c:v>0.33388614649999998</c:v>
                </c:pt>
                <c:pt idx="270" formatCode="General">
                  <c:v>0.33506536479999999</c:v>
                </c:pt>
                <c:pt idx="271" formatCode="General">
                  <c:v>0.33624455330000003</c:v>
                </c:pt>
                <c:pt idx="272" formatCode="General">
                  <c:v>0.33742371199999999</c:v>
                </c:pt>
                <c:pt idx="273" formatCode="General">
                  <c:v>0.33860284089999998</c:v>
                </c:pt>
                <c:pt idx="274" formatCode="General">
                  <c:v>0.33978194</c:v>
                </c:pt>
                <c:pt idx="275" formatCode="General">
                  <c:v>0.34096100930000001</c:v>
                </c:pt>
                <c:pt idx="276" formatCode="General">
                  <c:v>0.34214004869999998</c:v>
                </c:pt>
                <c:pt idx="277" formatCode="General">
                  <c:v>0.34331905839999999</c:v>
                </c:pt>
                <c:pt idx="278" formatCode="General">
                  <c:v>0.34449803829999998</c:v>
                </c:pt>
                <c:pt idx="279" formatCode="General">
                  <c:v>0.3456769884</c:v>
                </c:pt>
                <c:pt idx="280" formatCode="General">
                  <c:v>0.34685590859999998</c:v>
                </c:pt>
                <c:pt idx="281" formatCode="General">
                  <c:v>0.34803479910000001</c:v>
                </c:pt>
                <c:pt idx="282" formatCode="General">
                  <c:v>0.34921365980000002</c:v>
                </c:pt>
                <c:pt idx="283" formatCode="General">
                  <c:v>0.35039252040000002</c:v>
                </c:pt>
                <c:pt idx="284" formatCode="General">
                  <c:v>0.35157132149999998</c:v>
                </c:pt>
                <c:pt idx="285" formatCode="General">
                  <c:v>0.35275009270000002</c:v>
                </c:pt>
                <c:pt idx="286" formatCode="General">
                  <c:v>0.35392883419999999</c:v>
                </c:pt>
                <c:pt idx="287" formatCode="General">
                  <c:v>0.35510754589999999</c:v>
                </c:pt>
                <c:pt idx="288" formatCode="General">
                  <c:v>0.35628625749999998</c:v>
                </c:pt>
                <c:pt idx="289" formatCode="General">
                  <c:v>0.35746490959999999</c:v>
                </c:pt>
                <c:pt idx="290" formatCode="General">
                  <c:v>0.35864353180000003</c:v>
                </c:pt>
                <c:pt idx="291" formatCode="General">
                  <c:v>0.35982212419999998</c:v>
                </c:pt>
                <c:pt idx="292" formatCode="General">
                  <c:v>0.36100068689999998</c:v>
                </c:pt>
                <c:pt idx="293" formatCode="General">
                  <c:v>0.3621792197</c:v>
                </c:pt>
                <c:pt idx="294" formatCode="General">
                  <c:v>0.3633577228</c:v>
                </c:pt>
              </c:numCache>
            </c:numRef>
          </c:xVal>
          <c:yVal>
            <c:numRef>
              <c:f>Sheet1!$Y$4:$Y$398</c:f>
              <c:numCache>
                <c:formatCode>0.00E+00</c:formatCode>
                <c:ptCount val="395"/>
                <c:pt idx="0">
                  <c:v>3.2380207399378469E-2</c:v>
                </c:pt>
                <c:pt idx="1">
                  <c:v>3.20733827549982E-2</c:v>
                </c:pt>
                <c:pt idx="2">
                  <c:v>3.184946985144791E-2</c:v>
                </c:pt>
                <c:pt idx="3">
                  <c:v>3.1625557326376647E-2</c:v>
                </c:pt>
                <c:pt idx="4">
                  <c:v>3.1331147449325587E-2</c:v>
                </c:pt>
                <c:pt idx="5">
                  <c:v>3.0989174254255285E-2</c:v>
                </c:pt>
                <c:pt idx="6">
                  <c:v>3.0647202157456511E-2</c:v>
                </c:pt>
                <c:pt idx="7">
                  <c:v>3.0305230609793489E-2</c:v>
                </c:pt>
                <c:pt idx="8">
                  <c:v>2.996325958236434E-2</c:v>
                </c:pt>
                <c:pt idx="9">
                  <c:v>2.9621289104070952E-2</c:v>
                </c:pt>
                <c:pt idx="10">
                  <c:v>2.9279319724049079E-2</c:v>
                </c:pt>
                <c:pt idx="11">
                  <c:v>2.8937350315125329E-2</c:v>
                </c:pt>
                <c:pt idx="12">
                  <c:v>2.8584053155129092E-2</c:v>
                </c:pt>
                <c:pt idx="13">
                  <c:v>2.8164255741778402E-2</c:v>
                </c:pt>
                <c:pt idx="14">
                  <c:v>2.7744459002543166E-2</c:v>
                </c:pt>
                <c:pt idx="15">
                  <c:v>2.7324663576059071E-2</c:v>
                </c:pt>
                <c:pt idx="16">
                  <c:v>2.6904869462326116E-2</c:v>
                </c:pt>
                <c:pt idx="17">
                  <c:v>2.6485076696824053E-2</c:v>
                </c:pt>
                <c:pt idx="18">
                  <c:v>2.6065285208593376E-2</c:v>
                </c:pt>
                <c:pt idx="19">
                  <c:v>2.5645493755842453E-2</c:v>
                </c:pt>
                <c:pt idx="20">
                  <c:v>2.5225703615842674E-2</c:v>
                </c:pt>
                <c:pt idx="21">
                  <c:v>2.4782778909261005E-2</c:v>
                </c:pt>
                <c:pt idx="22">
                  <c:v>2.4329648767268803E-2</c:v>
                </c:pt>
                <c:pt idx="23">
                  <c:v>2.3876518625276597E-2</c:v>
                </c:pt>
                <c:pt idx="24">
                  <c:v>2.3423389900308487E-2</c:v>
                </c:pt>
                <c:pt idx="25">
                  <c:v>2.2970262592364465E-2</c:v>
                </c:pt>
                <c:pt idx="26">
                  <c:v>2.2517136701444528E-2</c:v>
                </c:pt>
                <c:pt idx="27">
                  <c:v>2.2064012265846627E-2</c:v>
                </c:pt>
                <c:pt idx="28">
                  <c:v>2.1610889247272825E-2</c:v>
                </c:pt>
                <c:pt idx="29">
                  <c:v>2.1159602382772126E-2</c:v>
                </c:pt>
                <c:pt idx="30">
                  <c:v>2.0714061493106974E-2</c:v>
                </c:pt>
                <c:pt idx="31">
                  <c:v>2.0268520565784362E-2</c:v>
                </c:pt>
                <c:pt idx="32">
                  <c:v>1.9822982500428972E-2</c:v>
                </c:pt>
                <c:pt idx="33">
                  <c:v>1.9377445790742267E-2</c:v>
                </c:pt>
                <c:pt idx="34">
                  <c:v>1.8931911905365313E-2</c:v>
                </c:pt>
                <c:pt idx="35">
                  <c:v>1.848637801998837E-2</c:v>
                </c:pt>
                <c:pt idx="36">
                  <c:v>1.8040846958921181E-2</c:v>
                </c:pt>
                <c:pt idx="37">
                  <c:v>1.7595318684506287E-2</c:v>
                </c:pt>
                <c:pt idx="38">
                  <c:v>1.7180481236711728E-2</c:v>
                </c:pt>
                <c:pt idx="39">
                  <c:v>1.6773815606177772E-2</c:v>
                </c:pt>
                <c:pt idx="40">
                  <c:v>1.6367152519237486E-2</c:v>
                </c:pt>
                <c:pt idx="41">
                  <c:v>1.5960489432297199E-2</c:v>
                </c:pt>
                <c:pt idx="42">
                  <c:v>1.5553828888950579E-2</c:v>
                </c:pt>
                <c:pt idx="43">
                  <c:v>1.5147170923570511E-2</c:v>
                </c:pt>
                <c:pt idx="44">
                  <c:v>1.4740515536156996E-2</c:v>
                </c:pt>
                <c:pt idx="45">
                  <c:v>1.4333862692337147E-2</c:v>
                </c:pt>
                <c:pt idx="46">
                  <c:v>1.3946584966014988E-2</c:v>
                </c:pt>
                <c:pt idx="47">
                  <c:v>1.3597383801986744E-2</c:v>
                </c:pt>
                <c:pt idx="48">
                  <c:v>1.3248184822208563E-2</c:v>
                </c:pt>
                <c:pt idx="49">
                  <c:v>1.2898988026680451E-2</c:v>
                </c:pt>
                <c:pt idx="50">
                  <c:v>1.2549791260669225E-2</c:v>
                </c:pt>
                <c:pt idx="51">
                  <c:v>1.2200598892675021E-2</c:v>
                </c:pt>
                <c:pt idx="52">
                  <c:v>1.185140649516392E-2</c:v>
                </c:pt>
                <c:pt idx="53">
                  <c:v>1.1502216311419778E-2</c:v>
                </c:pt>
                <c:pt idx="54">
                  <c:v>1.1153028341442597E-2</c:v>
                </c:pt>
                <c:pt idx="55">
                  <c:v>1.0859994377088985E-2</c:v>
                </c:pt>
                <c:pt idx="56">
                  <c:v>1.0574298980257392E-2</c:v>
                </c:pt>
                <c:pt idx="57">
                  <c:v>1.028860539468791E-2</c:v>
                </c:pt>
                <c:pt idx="58">
                  <c:v>1.0002911809118433E-2</c:v>
                </c:pt>
                <c:pt idx="59">
                  <c:v>9.7172218460731905E-3</c:v>
                </c:pt>
                <c:pt idx="60">
                  <c:v>9.4315336459897346E-3</c:v>
                </c:pt>
                <c:pt idx="61">
                  <c:v>9.1458472571683998E-3</c:v>
                </c:pt>
                <c:pt idx="62">
                  <c:v>8.8601626796091792E-3</c:v>
                </c:pt>
                <c:pt idx="63">
                  <c:v>8.6002078652666729E-3</c:v>
                </c:pt>
                <c:pt idx="64">
                  <c:v>8.3742036082093459E-3</c:v>
                </c:pt>
                <c:pt idx="65">
                  <c:v>8.1482008031596199E-3</c:v>
                </c:pt>
                <c:pt idx="66">
                  <c:v>7.9221993928014038E-3</c:v>
                </c:pt>
                <c:pt idx="67">
                  <c:v>7.696199434450786E-3</c:v>
                </c:pt>
                <c:pt idx="68">
                  <c:v>7.4702008707916868E-3</c:v>
                </c:pt>
                <c:pt idx="69">
                  <c:v>7.2442051729370554E-3</c:v>
                </c:pt>
                <c:pt idx="70">
                  <c:v>7.0182094750824266E-3</c:v>
                </c:pt>
                <c:pt idx="71">
                  <c:v>6.792215191024676E-3</c:v>
                </c:pt>
                <c:pt idx="72">
                  <c:v>6.6151631026724455E-3</c:v>
                </c:pt>
                <c:pt idx="73">
                  <c:v>6.4392423716170231E-3</c:v>
                </c:pt>
                <c:pt idx="74">
                  <c:v>6.2633227411243476E-3</c:v>
                </c:pt>
                <c:pt idx="75">
                  <c:v>6.0874042260668851E-3</c:v>
                </c:pt>
                <c:pt idx="76">
                  <c:v>5.9114868115721676E-3</c:v>
                </c:pt>
                <c:pt idx="77">
                  <c:v>5.7355727285106264E-3</c:v>
                </c:pt>
                <c:pt idx="78">
                  <c:v>5.5596575300138704E-3</c:v>
                </c:pt>
                <c:pt idx="79">
                  <c:v>5.3837445475150743E-3</c:v>
                </c:pt>
                <c:pt idx="80">
                  <c:v>5.2280502087528368E-3</c:v>
                </c:pt>
                <c:pt idx="81">
                  <c:v>5.0907833662426263E-3</c:v>
                </c:pt>
                <c:pt idx="82">
                  <c:v>4.9535165237324123E-3</c:v>
                </c:pt>
                <c:pt idx="83">
                  <c:v>4.8162514104226244E-3</c:v>
                </c:pt>
                <c:pt idx="84">
                  <c:v>4.6789871559103618E-3</c:v>
                </c:pt>
                <c:pt idx="85">
                  <c:v>4.5417246305985183E-3</c:v>
                </c:pt>
                <c:pt idx="86">
                  <c:v>4.4044638460924729E-3</c:v>
                </c:pt>
                <c:pt idx="87">
                  <c:v>4.2672030499810555E-3</c:v>
                </c:pt>
                <c:pt idx="88">
                  <c:v>4.1318856805918156E-3</c:v>
                </c:pt>
                <c:pt idx="89">
                  <c:v>4.023033308890386E-3</c:v>
                </c:pt>
                <c:pt idx="90">
                  <c:v>3.9141823085283136E-3</c:v>
                </c:pt>
                <c:pt idx="91">
                  <c:v>3.8053319892341103E-3</c:v>
                </c:pt>
                <c:pt idx="92">
                  <c:v>3.6964830412792664E-3</c:v>
                </c:pt>
                <c:pt idx="93">
                  <c:v>3.5876347835959136E-3</c:v>
                </c:pt>
                <c:pt idx="94">
                  <c:v>3.4787872161840478E-3</c:v>
                </c:pt>
                <c:pt idx="95">
                  <c:v>3.3699396395685641E-3</c:v>
                </c:pt>
                <c:pt idx="96">
                  <c:v>3.2610948056317939E-3</c:v>
                </c:pt>
                <c:pt idx="97">
                  <c:v>3.1650754964077355E-3</c:v>
                </c:pt>
                <c:pt idx="98">
                  <c:v>3.0771556272872159E-3</c:v>
                </c:pt>
                <c:pt idx="99">
                  <c:v>2.9892368733201026E-3</c:v>
                </c:pt>
                <c:pt idx="100">
                  <c:v>2.9013192196376825E-3</c:v>
                </c:pt>
                <c:pt idx="101">
                  <c:v>2.8134015733896176E-3</c:v>
                </c:pt>
                <c:pt idx="102">
                  <c:v>2.7254850274262463E-3</c:v>
                </c:pt>
                <c:pt idx="103">
                  <c:v>2.6375695966162822E-3</c:v>
                </c:pt>
                <c:pt idx="104">
                  <c:v>2.5496552660910095E-3</c:v>
                </c:pt>
                <c:pt idx="105">
                  <c:v>2.4643012853777582E-3</c:v>
                </c:pt>
                <c:pt idx="106">
                  <c:v>2.3927093428861871E-3</c:v>
                </c:pt>
                <c:pt idx="107">
                  <c:v>2.3211182964091473E-3</c:v>
                </c:pt>
                <c:pt idx="108">
                  <c:v>2.2495281580549452E-3</c:v>
                </c:pt>
                <c:pt idx="109">
                  <c:v>2.1779389217694246E-3</c:v>
                </c:pt>
                <c:pt idx="110">
                  <c:v>2.1063496794297538E-3</c:v>
                </c:pt>
                <c:pt idx="111">
                  <c:v>2.0347622472816017E-3</c:v>
                </c:pt>
                <c:pt idx="112">
                  <c:v>1.9631748090792982E-3</c:v>
                </c:pt>
                <c:pt idx="113">
                  <c:v>1.89158827899983E-3</c:v>
                </c:pt>
                <c:pt idx="114">
                  <c:v>1.8297108547924111E-3</c:v>
                </c:pt>
                <c:pt idx="115">
                  <c:v>1.7719936508282367E-3</c:v>
                </c:pt>
                <c:pt idx="116">
                  <c:v>1.7142764468640629E-3</c:v>
                </c:pt>
                <c:pt idx="117">
                  <c:v>1.6565606926551878E-3</c:v>
                </c:pt>
                <c:pt idx="118">
                  <c:v>1.598844943327642E-3</c:v>
                </c:pt>
                <c:pt idx="119">
                  <c:v>1.5411299164370801E-3</c:v>
                </c:pt>
                <c:pt idx="120">
                  <c:v>1.4834156217461648E-3</c:v>
                </c:pt>
                <c:pt idx="121">
                  <c:v>1.4257020543735628E-3</c:v>
                </c:pt>
                <c:pt idx="122">
                  <c:v>1.3710177668709066E-3</c:v>
                </c:pt>
                <c:pt idx="123">
                  <c:v>1.3257927940511717E-3</c:v>
                </c:pt>
                <c:pt idx="124">
                  <c:v>1.2805678212314375E-3</c:v>
                </c:pt>
                <c:pt idx="125">
                  <c:v>1.2353439844841976E-3</c:v>
                </c:pt>
                <c:pt idx="126">
                  <c:v>1.1901207215109456E-3</c:v>
                </c:pt>
                <c:pt idx="127">
                  <c:v>1.1448974585376932E-3</c:v>
                </c:pt>
                <c:pt idx="128">
                  <c:v>1.0996753354620991E-3</c:v>
                </c:pt>
                <c:pt idx="129">
                  <c:v>1.0544537785101705E-3</c:v>
                </c:pt>
                <c:pt idx="130">
                  <c:v>1.0092322253834017E-3</c:v>
                </c:pt>
                <c:pt idx="131">
                  <c:v>9.7287209072138283E-4</c:v>
                </c:pt>
                <c:pt idx="132">
                  <c:v>9.3895205760693263E-4</c:v>
                </c:pt>
                <c:pt idx="133">
                  <c:v>9.0503244914436434E-4</c:v>
                </c:pt>
                <c:pt idx="134">
                  <c:v>8.7111369859336769E-4</c:v>
                </c:pt>
                <c:pt idx="135">
                  <c:v>8.3719494804236985E-4</c:v>
                </c:pt>
                <c:pt idx="136">
                  <c:v>8.0327705253367525E-4</c:v>
                </c:pt>
                <c:pt idx="137">
                  <c:v>7.6935915702498042E-4</c:v>
                </c:pt>
                <c:pt idx="138">
                  <c:v>7.3544168616816751E-4</c:v>
                </c:pt>
                <c:pt idx="139">
                  <c:v>7.0471976762510511E-4</c:v>
                </c:pt>
                <c:pt idx="140">
                  <c:v>6.8063939044859286E-4</c:v>
                </c:pt>
                <c:pt idx="141">
                  <c:v>6.5655962034157664E-4</c:v>
                </c:pt>
                <c:pt idx="142">
                  <c:v>6.3247985023456019E-4</c:v>
                </c:pt>
                <c:pt idx="143">
                  <c:v>6.0840068719703998E-4</c:v>
                </c:pt>
                <c:pt idx="144">
                  <c:v>5.8432152415951988E-4</c:v>
                </c:pt>
                <c:pt idx="145">
                  <c:v>5.6024327172624489E-4</c:v>
                </c:pt>
                <c:pt idx="146">
                  <c:v>5.3616471575822081E-4</c:v>
                </c:pt>
                <c:pt idx="147">
                  <c:v>5.1208676685969329E-4</c:v>
                </c:pt>
                <c:pt idx="148">
                  <c:v>4.9492279694301794E-4</c:v>
                </c:pt>
                <c:pt idx="149">
                  <c:v>4.788419160116156E-4</c:v>
                </c:pt>
                <c:pt idx="150">
                  <c:v>4.6276123644575746E-4</c:v>
                </c:pt>
                <c:pt idx="151">
                  <c:v>4.4668076096659982E-4</c:v>
                </c:pt>
                <c:pt idx="152">
                  <c:v>4.3060048957414241E-4</c:v>
                </c:pt>
                <c:pt idx="153">
                  <c:v>4.1452082499947377E-4</c:v>
                </c:pt>
                <c:pt idx="154">
                  <c:v>3.9844095769868274E-4</c:v>
                </c:pt>
                <c:pt idx="155">
                  <c:v>3.823614958501364E-4</c:v>
                </c:pt>
                <c:pt idx="156">
                  <c:v>3.6871103636485311E-4</c:v>
                </c:pt>
                <c:pt idx="157">
                  <c:v>3.5865323864172082E-4</c:v>
                </c:pt>
                <c:pt idx="158">
                  <c:v>3.4859556772816455E-4</c:v>
                </c:pt>
                <c:pt idx="159">
                  <c:v>3.3853815043376103E-4</c:v>
                </c:pt>
                <c:pt idx="160">
                  <c:v>3.2848073313935779E-4</c:v>
                </c:pt>
                <c:pt idx="161">
                  <c:v>3.1842356946410719E-4</c:v>
                </c:pt>
                <c:pt idx="162">
                  <c:v>3.0836653259843299E-4</c:v>
                </c:pt>
                <c:pt idx="163">
                  <c:v>2.9830962339340652E-4</c:v>
                </c:pt>
                <c:pt idx="164">
                  <c:v>2.8825284014688524E-4</c:v>
                </c:pt>
                <c:pt idx="165">
                  <c:v>2.821188109172983E-4</c:v>
                </c:pt>
                <c:pt idx="166">
                  <c:v>2.762299297842798E-4</c:v>
                </c:pt>
                <c:pt idx="167">
                  <c:v>2.7034119716502308E-4</c:v>
                </c:pt>
                <c:pt idx="168">
                  <c:v>2.6445253930101534E-4</c:v>
                </c:pt>
                <c:pt idx="169">
                  <c:v>2.5856395519552013E-4</c:v>
                </c:pt>
                <c:pt idx="170">
                  <c:v>2.5267551960378654E-4</c:v>
                </c:pt>
                <c:pt idx="171">
                  <c:v>2.4678715826893392E-4</c:v>
                </c:pt>
                <c:pt idx="172">
                  <c:v>2.4089879743244958E-4</c:v>
                </c:pt>
                <c:pt idx="173">
                  <c:v>2.3627162942873562E-4</c:v>
                </c:pt>
                <c:pt idx="174">
                  <c:v>2.3302218309262938E-4</c:v>
                </c:pt>
                <c:pt idx="175">
                  <c:v>2.2977281899081749E-4</c:v>
                </c:pt>
                <c:pt idx="176">
                  <c:v>2.2652349559360615E-4</c:v>
                </c:pt>
                <c:pt idx="177">
                  <c:v>2.2327421317602634E-4</c:v>
                </c:pt>
                <c:pt idx="178">
                  <c:v>2.2002501299274099E-4</c:v>
                </c:pt>
                <c:pt idx="179">
                  <c:v>2.167758535140562E-4</c:v>
                </c:pt>
                <c:pt idx="180">
                  <c:v>2.1352673501500298E-4</c:v>
                </c:pt>
                <c:pt idx="181">
                  <c:v>2.1029796164538395E-4</c:v>
                </c:pt>
                <c:pt idx="182">
                  <c:v>2.0855854271547891E-4</c:v>
                </c:pt>
                <c:pt idx="183">
                  <c:v>2.0681914587213556E-4</c:v>
                </c:pt>
                <c:pt idx="184">
                  <c:v>2.0507979276018464E-4</c:v>
                </c:pt>
                <c:pt idx="185">
                  <c:v>2.0334043979547753E-4</c:v>
                </c:pt>
                <c:pt idx="186">
                  <c:v>2.0160113056216274E-4</c:v>
                </c:pt>
                <c:pt idx="187">
                  <c:v>1.9986186535472783E-4</c:v>
                </c:pt>
                <c:pt idx="188">
                  <c:v>1.9812260000004917E-4</c:v>
                </c:pt>
                <c:pt idx="189">
                  <c:v>1.9638340061056854E-4</c:v>
                </c:pt>
                <c:pt idx="190">
                  <c:v>1.9505684985171958E-4</c:v>
                </c:pt>
                <c:pt idx="191">
                  <c:v>1.9407088599051383E-4</c:v>
                </c:pt>
                <c:pt idx="192">
                  <c:v>1.9308494700471661E-4</c:v>
                </c:pt>
                <c:pt idx="193">
                  <c:v>1.9209903281085326E-4</c:v>
                </c:pt>
                <c:pt idx="194">
                  <c:v>1.9111313113816876E-4</c:v>
                </c:pt>
                <c:pt idx="195">
                  <c:v>1.9012724181971394E-4</c:v>
                </c:pt>
                <c:pt idx="196">
                  <c:v>1.8914137746014212E-4</c:v>
                </c:pt>
                <c:pt idx="197">
                  <c:v>1.8815553797597883E-4</c:v>
                </c:pt>
                <c:pt idx="198">
                  <c:v>1.871925547181877E-4</c:v>
                </c:pt>
                <c:pt idx="199">
                  <c:v>1.8648898583034309E-4</c:v>
                </c:pt>
                <c:pt idx="200">
                  <c:v>1.8578543469590107E-4</c:v>
                </c:pt>
                <c:pt idx="201">
                  <c:v>1.8508190131486142E-4</c:v>
                </c:pt>
                <c:pt idx="202">
                  <c:v>1.8437836787424665E-4</c:v>
                </c:pt>
                <c:pt idx="203">
                  <c:v>1.8367485224660948E-4</c:v>
                </c:pt>
                <c:pt idx="204">
                  <c:v>1.8297133661897226E-4</c:v>
                </c:pt>
                <c:pt idx="205">
                  <c:v>1.8226785649813994E-4</c:v>
                </c:pt>
                <c:pt idx="206">
                  <c:v>1.8156437637730763E-4</c:v>
                </c:pt>
                <c:pt idx="207">
                  <c:v>1.8087373064620203E-4</c:v>
                </c:pt>
                <c:pt idx="208">
                  <c:v>1.8019118244875289E-4</c:v>
                </c:pt>
                <c:pt idx="209">
                  <c:v>1.795086687024795E-4</c:v>
                </c:pt>
                <c:pt idx="210">
                  <c:v>1.7882615495620611E-4</c:v>
                </c:pt>
                <c:pt idx="211">
                  <c:v>1.781436584355207E-4</c:v>
                </c:pt>
                <c:pt idx="212">
                  <c:v>1.7746116191483518E-4</c:v>
                </c:pt>
                <c:pt idx="213">
                  <c:v>1.767786998453254E-4</c:v>
                </c:pt>
                <c:pt idx="214">
                  <c:v>1.7609623777581568E-4</c:v>
                </c:pt>
                <c:pt idx="215">
                  <c:v>1.7539959531049677E-4</c:v>
                </c:pt>
                <c:pt idx="216">
                  <c:v>1.7461810094840152E-4</c:v>
                </c:pt>
                <c:pt idx="217">
                  <c:v>1.7383664603769916E-4</c:v>
                </c:pt>
                <c:pt idx="218">
                  <c:v>1.730551911269968E-4</c:v>
                </c:pt>
                <c:pt idx="219">
                  <c:v>1.7227375594199088E-4</c:v>
                </c:pt>
                <c:pt idx="220">
                  <c:v>1.7149234048268136E-4</c:v>
                </c:pt>
                <c:pt idx="221">
                  <c:v>1.7071094474906823E-4</c:v>
                </c:pt>
                <c:pt idx="222">
                  <c:v>1.699295490154552E-4</c:v>
                </c:pt>
                <c:pt idx="223">
                  <c:v>1.6914817300753851E-4</c:v>
                </c:pt>
                <c:pt idx="224">
                  <c:v>1.682953381550986E-4</c:v>
                </c:pt>
                <c:pt idx="225">
                  <c:v>1.6740771099161428E-4</c:v>
                </c:pt>
                <c:pt idx="226">
                  <c:v>1.6652008382813006E-4</c:v>
                </c:pt>
                <c:pt idx="227">
                  <c:v>1.65632501482884E-4</c:v>
                </c:pt>
                <c:pt idx="228">
                  <c:v>1.64744919137638E-4</c:v>
                </c:pt>
                <c:pt idx="229">
                  <c:v>1.6385735927670946E-4</c:v>
                </c:pt>
                <c:pt idx="230">
                  <c:v>1.6296979934058255E-4</c:v>
                </c:pt>
                <c:pt idx="231">
                  <c:v>1.6208228422269391E-4</c:v>
                </c:pt>
                <c:pt idx="232">
                  <c:v>1.6118448491260831E-4</c:v>
                </c:pt>
                <c:pt idx="233">
                  <c:v>1.6024563733061704E-4</c:v>
                </c:pt>
                <c:pt idx="234">
                  <c:v>1.593067896690739E-4</c:v>
                </c:pt>
                <c:pt idx="235">
                  <c:v>1.5836796571395701E-4</c:v>
                </c:pt>
                <c:pt idx="236">
                  <c:v>1.5742916554481798E-4</c:v>
                </c:pt>
                <c:pt idx="237">
                  <c:v>1.5649036529612707E-4</c:v>
                </c:pt>
                <c:pt idx="238">
                  <c:v>1.5555161253984022E-4</c:v>
                </c:pt>
                <c:pt idx="239">
                  <c:v>1.5461285970400161E-4</c:v>
                </c:pt>
                <c:pt idx="240">
                  <c:v>1.5367413057458914E-4</c:v>
                </c:pt>
                <c:pt idx="241">
                  <c:v>1.5275962746261006E-4</c:v>
                </c:pt>
                <c:pt idx="242">
                  <c:v>1.5185426606287902E-4</c:v>
                </c:pt>
                <c:pt idx="243">
                  <c:v>1.5094892760479677E-4</c:v>
                </c:pt>
                <c:pt idx="244">
                  <c:v>1.5004358906998652E-4</c:v>
                </c:pt>
                <c:pt idx="245">
                  <c:v>1.4913829634174584E-4</c:v>
                </c:pt>
                <c:pt idx="246">
                  <c:v>1.4823300361350522E-4</c:v>
                </c:pt>
                <c:pt idx="247">
                  <c:v>1.4732773367345748E-4</c:v>
                </c:pt>
                <c:pt idx="248">
                  <c:v>1.4642248667505844E-4</c:v>
                </c:pt>
                <c:pt idx="249">
                  <c:v>1.4554389968686357E-4</c:v>
                </c:pt>
                <c:pt idx="250">
                  <c:v>1.4474483353622809E-4</c:v>
                </c:pt>
                <c:pt idx="251">
                  <c:v>1.4394578756959459E-4</c:v>
                </c:pt>
                <c:pt idx="252">
                  <c:v>1.4314674153522952E-4</c:v>
                </c:pt>
                <c:pt idx="253">
                  <c:v>1.423477359366002E-4</c:v>
                </c:pt>
                <c:pt idx="254">
                  <c:v>1.4154873033797079E-4</c:v>
                </c:pt>
                <c:pt idx="255">
                  <c:v>1.407497651073455E-4</c:v>
                </c:pt>
                <c:pt idx="256">
                  <c:v>1.3995079980898869E-4</c:v>
                </c:pt>
                <c:pt idx="257">
                  <c:v>1.391518547623655E-4</c:v>
                </c:pt>
                <c:pt idx="258">
                  <c:v>1.3845845378279232E-4</c:v>
                </c:pt>
                <c:pt idx="259">
                  <c:v>1.3779588314052698E-4</c:v>
                </c:pt>
                <c:pt idx="260">
                  <c:v>1.3713332923783969E-4</c:v>
                </c:pt>
                <c:pt idx="261">
                  <c:v>1.3647079207473043E-4</c:v>
                </c:pt>
                <c:pt idx="262">
                  <c:v>1.3580825491162117E-4</c:v>
                </c:pt>
                <c:pt idx="263">
                  <c:v>1.35145751227668E-4</c:v>
                </c:pt>
                <c:pt idx="264">
                  <c:v>1.3448324748754171E-4</c:v>
                </c:pt>
                <c:pt idx="265">
                  <c:v>1.3382077728274456E-4</c:v>
                </c:pt>
                <c:pt idx="266">
                  <c:v>1.3319169463034007E-4</c:v>
                </c:pt>
                <c:pt idx="267">
                  <c:v>1.3264227409970206E-4</c:v>
                </c:pt>
                <c:pt idx="268">
                  <c:v>1.3209288133574743E-4</c:v>
                </c:pt>
                <c:pt idx="269">
                  <c:v>1.3154348861838124E-4</c:v>
                </c:pt>
                <c:pt idx="270">
                  <c:v>1.3099410973776846E-4</c:v>
                </c:pt>
                <c:pt idx="271">
                  <c:v>1.3044474474049726E-4</c:v>
                </c:pt>
                <c:pt idx="272">
                  <c:v>1.2989539362656791E-4</c:v>
                </c:pt>
                <c:pt idx="273">
                  <c:v>1.2934605639598035E-4</c:v>
                </c:pt>
                <c:pt idx="274">
                  <c:v>1.2879673304873443E-4</c:v>
                </c:pt>
                <c:pt idx="275">
                  <c:v>1.2828898958418641E-4</c:v>
                </c:pt>
                <c:pt idx="276">
                  <c:v>1.2779069038390171E-4</c:v>
                </c:pt>
                <c:pt idx="277">
                  <c:v>1.2729240373577272E-4</c:v>
                </c:pt>
                <c:pt idx="278">
                  <c:v>1.2679412968206273E-4</c:v>
                </c:pt>
                <c:pt idx="279">
                  <c:v>1.2629586822277174E-4</c:v>
                </c:pt>
                <c:pt idx="280">
                  <c:v>1.2579761940016281E-4</c:v>
                </c:pt>
                <c:pt idx="281">
                  <c:v>1.2529938312970965E-4</c:v>
                </c:pt>
                <c:pt idx="282">
                  <c:v>1.2480115945367548E-4</c:v>
                </c:pt>
                <c:pt idx="283">
                  <c:v>1.2429738287632423E-4</c:v>
                </c:pt>
                <c:pt idx="284">
                  <c:v>1.2378250801765633E-4</c:v>
                </c:pt>
                <c:pt idx="285">
                  <c:v>1.2326764621866266E-4</c:v>
                </c:pt>
                <c:pt idx="286">
                  <c:v>1.2275279739198741E-4</c:v>
                </c:pt>
                <c:pt idx="287">
                  <c:v>1.2223796158130848E-4</c:v>
                </c:pt>
                <c:pt idx="288">
                  <c:v>1.2172312581430746E-4</c:v>
                </c:pt>
                <c:pt idx="289">
                  <c:v>1.212083160356212E-4</c:v>
                </c:pt>
                <c:pt idx="290">
                  <c:v>1.2069351931660908E-4</c:v>
                </c:pt>
                <c:pt idx="291">
                  <c:v>1.2017873561359338E-4</c:v>
                </c:pt>
                <c:pt idx="292">
                  <c:v>1.1961007057049881E-4</c:v>
                </c:pt>
                <c:pt idx="293">
                  <c:v>1.1903184028392161E-4</c:v>
                </c:pt>
                <c:pt idx="294">
                  <c:v>1.1845362456922526E-4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960256"/>
        <c:axId val="176961792"/>
      </c:scatterChart>
      <c:valAx>
        <c:axId val="176960256"/>
        <c:scaling>
          <c:orientation val="minMax"/>
        </c:scaling>
        <c:delete val="0"/>
        <c:axPos val="b"/>
        <c:numFmt formatCode="0.00E+00" sourceLinked="1"/>
        <c:majorTickMark val="out"/>
        <c:minorTickMark val="none"/>
        <c:tickLblPos val="nextTo"/>
        <c:crossAx val="176961792"/>
        <c:crosses val="autoZero"/>
        <c:crossBetween val="midCat"/>
      </c:valAx>
      <c:valAx>
        <c:axId val="176961792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69602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20241469816273"/>
          <c:y val="4.6770924467774859E-2"/>
          <c:w val="0.59789039370078745"/>
          <c:h val="0.8971988918051909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plus"/>
            <c:size val="2"/>
          </c:marker>
          <c:xVal>
            <c:numRef>
              <c:f>Sheet1!$AE$4:$AE$398</c:f>
              <c:numCache>
                <c:formatCode>0.00E+00</c:formatCode>
                <c:ptCount val="395"/>
                <c:pt idx="0">
                  <c:v>1.5973642499999999E-2</c:v>
                </c:pt>
                <c:pt idx="1">
                  <c:v>1.71568673E-2</c:v>
                </c:pt>
                <c:pt idx="2">
                  <c:v>1.8340092200000001E-2</c:v>
                </c:pt>
                <c:pt idx="3">
                  <c:v>1.9523315100000001E-2</c:v>
                </c:pt>
                <c:pt idx="4">
                  <c:v>2.07065362E-2</c:v>
                </c:pt>
                <c:pt idx="5">
                  <c:v>2.1889757400000001E-2</c:v>
                </c:pt>
                <c:pt idx="6">
                  <c:v>2.30729748E-2</c:v>
                </c:pt>
                <c:pt idx="7">
                  <c:v>2.4256190300000001E-2</c:v>
                </c:pt>
                <c:pt idx="8">
                  <c:v>2.5439403999999999E-2</c:v>
                </c:pt>
                <c:pt idx="9">
                  <c:v>2.6622615799999999E-2</c:v>
                </c:pt>
                <c:pt idx="10">
                  <c:v>2.7805823800000001E-2</c:v>
                </c:pt>
                <c:pt idx="11">
                  <c:v>2.89890319E-2</c:v>
                </c:pt>
                <c:pt idx="12">
                  <c:v>3.0172234400000001E-2</c:v>
                </c:pt>
                <c:pt idx="13">
                  <c:v>3.1355436899999999E-2</c:v>
                </c:pt>
                <c:pt idx="14">
                  <c:v>3.2538637500000002E-2</c:v>
                </c:pt>
                <c:pt idx="15">
                  <c:v>3.3721834399999998E-2</c:v>
                </c:pt>
                <c:pt idx="16">
                  <c:v>3.4905027599999999E-2</c:v>
                </c:pt>
                <c:pt idx="17">
                  <c:v>3.6088216999999999E-2</c:v>
                </c:pt>
                <c:pt idx="18">
                  <c:v>3.7271402799999999E-2</c:v>
                </c:pt>
                <c:pt idx="19">
                  <c:v>3.8454588499999998E-2</c:v>
                </c:pt>
                <c:pt idx="20">
                  <c:v>3.9637770500000002E-2</c:v>
                </c:pt>
                <c:pt idx="21">
                  <c:v>4.08209488E-2</c:v>
                </c:pt>
                <c:pt idx="22">
                  <c:v>4.2004119600000001E-2</c:v>
                </c:pt>
                <c:pt idx="23">
                  <c:v>4.3187290400000002E-2</c:v>
                </c:pt>
                <c:pt idx="24">
                  <c:v>4.4370457500000002E-2</c:v>
                </c:pt>
                <c:pt idx="25">
                  <c:v>4.5553620900000001E-2</c:v>
                </c:pt>
                <c:pt idx="26">
                  <c:v>4.67367806E-2</c:v>
                </c:pt>
                <c:pt idx="27">
                  <c:v>4.7919936500000003E-2</c:v>
                </c:pt>
                <c:pt idx="28">
                  <c:v>4.9103088699999999E-2</c:v>
                </c:pt>
                <c:pt idx="29">
                  <c:v>5.0286233399999998E-2</c:v>
                </c:pt>
                <c:pt idx="30">
                  <c:v>5.1469374399999997E-2</c:v>
                </c:pt>
                <c:pt idx="31">
                  <c:v>5.2652515499999997E-2</c:v>
                </c:pt>
                <c:pt idx="32">
                  <c:v>5.3835648999999999E-2</c:v>
                </c:pt>
                <c:pt idx="33">
                  <c:v>5.5018778900000002E-2</c:v>
                </c:pt>
                <c:pt idx="34">
                  <c:v>5.6201901300000003E-2</c:v>
                </c:pt>
                <c:pt idx="35">
                  <c:v>5.7385023700000003E-2</c:v>
                </c:pt>
                <c:pt idx="36">
                  <c:v>5.85681386E-2</c:v>
                </c:pt>
                <c:pt idx="37">
                  <c:v>5.9751246100000002E-2</c:v>
                </c:pt>
                <c:pt idx="38">
                  <c:v>6.0934349899999997E-2</c:v>
                </c:pt>
                <c:pt idx="39">
                  <c:v>6.2117449900000003E-2</c:v>
                </c:pt>
                <c:pt idx="40">
                  <c:v>6.3300542500000001E-2</c:v>
                </c:pt>
                <c:pt idx="41">
                  <c:v>6.4483635100000006E-2</c:v>
                </c:pt>
                <c:pt idx="42">
                  <c:v>6.5666720299999995E-2</c:v>
                </c:pt>
                <c:pt idx="43">
                  <c:v>6.6849798000000002E-2</c:v>
                </c:pt>
                <c:pt idx="44">
                  <c:v>6.8032868199999999E-2</c:v>
                </c:pt>
                <c:pt idx="45">
                  <c:v>6.9215930999999994E-2</c:v>
                </c:pt>
                <c:pt idx="46">
                  <c:v>7.0398993800000004E-2</c:v>
                </c:pt>
                <c:pt idx="47">
                  <c:v>7.1582049100000003E-2</c:v>
                </c:pt>
                <c:pt idx="48">
                  <c:v>7.2765097000000001E-2</c:v>
                </c:pt>
                <c:pt idx="49">
                  <c:v>7.3948137499999997E-2</c:v>
                </c:pt>
                <c:pt idx="50">
                  <c:v>7.5131177899999999E-2</c:v>
                </c:pt>
                <c:pt idx="51" formatCode="General">
                  <c:v>7.6314203400000002E-2</c:v>
                </c:pt>
                <c:pt idx="52" formatCode="General">
                  <c:v>7.7497229000000001E-2</c:v>
                </c:pt>
                <c:pt idx="53" formatCode="General">
                  <c:v>7.8680247100000003E-2</c:v>
                </c:pt>
                <c:pt idx="54" formatCode="General">
                  <c:v>7.9863257699999995E-2</c:v>
                </c:pt>
                <c:pt idx="55" formatCode="General">
                  <c:v>8.1046253400000004E-2</c:v>
                </c:pt>
                <c:pt idx="56" formatCode="General">
                  <c:v>8.2229249200000007E-2</c:v>
                </c:pt>
                <c:pt idx="57" formatCode="General">
                  <c:v>8.34122375E-2</c:v>
                </c:pt>
                <c:pt idx="58" formatCode="General">
                  <c:v>8.4595225800000007E-2</c:v>
                </c:pt>
                <c:pt idx="59" formatCode="General">
                  <c:v>8.5778199099999994E-2</c:v>
                </c:pt>
                <c:pt idx="60" formatCode="General">
                  <c:v>8.6961165100000001E-2</c:v>
                </c:pt>
                <c:pt idx="61" formatCode="General">
                  <c:v>8.8144123599999999E-2</c:v>
                </c:pt>
                <c:pt idx="62" formatCode="General">
                  <c:v>8.93270746E-2</c:v>
                </c:pt>
                <c:pt idx="63" formatCode="General">
                  <c:v>9.0510025600000002E-2</c:v>
                </c:pt>
                <c:pt idx="64" formatCode="General">
                  <c:v>9.16929618E-2</c:v>
                </c:pt>
                <c:pt idx="65" formatCode="General">
                  <c:v>9.2875890399999994E-2</c:v>
                </c:pt>
                <c:pt idx="66" formatCode="General">
                  <c:v>9.4058811699999995E-2</c:v>
                </c:pt>
                <c:pt idx="67" formatCode="General">
                  <c:v>9.5241725400000005E-2</c:v>
                </c:pt>
                <c:pt idx="68" formatCode="General">
                  <c:v>9.6424631799999994E-2</c:v>
                </c:pt>
                <c:pt idx="69" formatCode="General">
                  <c:v>9.7607523200000004E-2</c:v>
                </c:pt>
                <c:pt idx="70" formatCode="General">
                  <c:v>9.8790414600000001E-2</c:v>
                </c:pt>
                <c:pt idx="71" formatCode="General">
                  <c:v>9.9973298599999996E-2</c:v>
                </c:pt>
                <c:pt idx="72" formatCode="General">
                  <c:v>0.10115616769999999</c:v>
                </c:pt>
                <c:pt idx="73" formatCode="General">
                  <c:v>0.1023390293</c:v>
                </c:pt>
                <c:pt idx="74" formatCode="General">
                  <c:v>0.10352188349999999</c:v>
                </c:pt>
                <c:pt idx="75" formatCode="General">
                  <c:v>0.1047047302</c:v>
                </c:pt>
                <c:pt idx="76" formatCode="General">
                  <c:v>0.1058875695</c:v>
                </c:pt>
                <c:pt idx="77" formatCode="General">
                  <c:v>0.10707038639999999</c:v>
                </c:pt>
                <c:pt idx="78" formatCode="General">
                  <c:v>0.1082532108</c:v>
                </c:pt>
                <c:pt idx="79" formatCode="General">
                  <c:v>0.10943602030000001</c:v>
                </c:pt>
                <c:pt idx="80" formatCode="General">
                  <c:v>0.1106188223</c:v>
                </c:pt>
                <c:pt idx="81" formatCode="General">
                  <c:v>0.1118016094</c:v>
                </c:pt>
                <c:pt idx="82" formatCode="General">
                  <c:v>0.1129843965</c:v>
                </c:pt>
                <c:pt idx="83" formatCode="General">
                  <c:v>0.1141671687</c:v>
                </c:pt>
                <c:pt idx="84" formatCode="General">
                  <c:v>0.1153499335</c:v>
                </c:pt>
                <c:pt idx="85" formatCode="General">
                  <c:v>0.1165326834</c:v>
                </c:pt>
                <c:pt idx="86" formatCode="General">
                  <c:v>0.1177154183</c:v>
                </c:pt>
                <c:pt idx="87" formatCode="General">
                  <c:v>0.1188981533</c:v>
                </c:pt>
                <c:pt idx="88" formatCode="General">
                  <c:v>0.1200808808</c:v>
                </c:pt>
                <c:pt idx="89" formatCode="General">
                  <c:v>0.12126359339999999</c:v>
                </c:pt>
                <c:pt idx="90" formatCode="General">
                  <c:v>0.12244629109999999</c:v>
                </c:pt>
                <c:pt idx="91" formatCode="General">
                  <c:v>0.1236289814</c:v>
                </c:pt>
                <c:pt idx="92" formatCode="General">
                  <c:v>0.1248116568</c:v>
                </c:pt>
                <c:pt idx="93" formatCode="General">
                  <c:v>0.12599432469999999</c:v>
                </c:pt>
                <c:pt idx="94" formatCode="General">
                  <c:v>0.1271769851</c:v>
                </c:pt>
                <c:pt idx="95" formatCode="General">
                  <c:v>0.12835964559999999</c:v>
                </c:pt>
                <c:pt idx="96" formatCode="General">
                  <c:v>0.12954227630000001</c:v>
                </c:pt>
                <c:pt idx="97" formatCode="General">
                  <c:v>0.13072490689999999</c:v>
                </c:pt>
                <c:pt idx="98" formatCode="General">
                  <c:v>0.1319075227</c:v>
                </c:pt>
                <c:pt idx="99" formatCode="General">
                  <c:v>0.13309012349999999</c:v>
                </c:pt>
                <c:pt idx="100" formatCode="General">
                  <c:v>0.1342727095</c:v>
                </c:pt>
                <c:pt idx="101" formatCode="General">
                  <c:v>0.13545529540000001</c:v>
                </c:pt>
                <c:pt idx="102" formatCode="General">
                  <c:v>0.13663786650000001</c:v>
                </c:pt>
                <c:pt idx="103" formatCode="General">
                  <c:v>0.13782042259999999</c:v>
                </c:pt>
                <c:pt idx="104" formatCode="General">
                  <c:v>0.1390029639</c:v>
                </c:pt>
                <c:pt idx="105" formatCode="General">
                  <c:v>0.1401855052</c:v>
                </c:pt>
                <c:pt idx="106" formatCode="General">
                  <c:v>0.14136803149999999</c:v>
                </c:pt>
                <c:pt idx="107" formatCode="General">
                  <c:v>0.142550543</c:v>
                </c:pt>
                <c:pt idx="108" formatCode="General">
                  <c:v>0.14373303949999999</c:v>
                </c:pt>
                <c:pt idx="109" formatCode="General">
                  <c:v>0.1449155211</c:v>
                </c:pt>
                <c:pt idx="110" formatCode="General">
                  <c:v>0.14609800279999999</c:v>
                </c:pt>
                <c:pt idx="111" formatCode="General">
                  <c:v>0.1472804546</c:v>
                </c:pt>
                <c:pt idx="112" formatCode="General">
                  <c:v>0.14846290649999999</c:v>
                </c:pt>
                <c:pt idx="113" formatCode="General">
                  <c:v>0.14964534339999999</c:v>
                </c:pt>
                <c:pt idx="114" formatCode="General">
                  <c:v>0.15082776549999999</c:v>
                </c:pt>
                <c:pt idx="115" formatCode="General">
                  <c:v>0.15201017259999999</c:v>
                </c:pt>
                <c:pt idx="116" formatCode="General">
                  <c:v>0.1531925797</c:v>
                </c:pt>
                <c:pt idx="117" formatCode="General">
                  <c:v>0.15437495709999999</c:v>
                </c:pt>
                <c:pt idx="118" formatCode="General">
                  <c:v>0.1555573344</c:v>
                </c:pt>
                <c:pt idx="119" formatCode="General">
                  <c:v>0.1567396969</c:v>
                </c:pt>
                <c:pt idx="120" formatCode="General">
                  <c:v>0.15792204439999999</c:v>
                </c:pt>
                <c:pt idx="121" formatCode="General">
                  <c:v>0.15910437699999999</c:v>
                </c:pt>
                <c:pt idx="122" formatCode="General">
                  <c:v>0.16028667990000001</c:v>
                </c:pt>
                <c:pt idx="123" formatCode="General">
                  <c:v>0.16146898270000001</c:v>
                </c:pt>
                <c:pt idx="124" formatCode="General">
                  <c:v>0.16265128549999999</c:v>
                </c:pt>
                <c:pt idx="125" formatCode="General">
                  <c:v>0.16383355860000001</c:v>
                </c:pt>
                <c:pt idx="126" formatCode="General">
                  <c:v>0.16501581670000001</c:v>
                </c:pt>
                <c:pt idx="127" formatCode="General">
                  <c:v>0.16619807480000001</c:v>
                </c:pt>
                <c:pt idx="128" formatCode="General">
                  <c:v>0.16738030309999999</c:v>
                </c:pt>
                <c:pt idx="129" formatCode="General">
                  <c:v>0.16856251659999999</c:v>
                </c:pt>
                <c:pt idx="130" formatCode="General">
                  <c:v>0.16974473000000001</c:v>
                </c:pt>
                <c:pt idx="131" formatCode="General">
                  <c:v>0.17092691360000001</c:v>
                </c:pt>
                <c:pt idx="132" formatCode="General">
                  <c:v>0.17210909720000001</c:v>
                </c:pt>
                <c:pt idx="133" formatCode="General">
                  <c:v>0.173291266</c:v>
                </c:pt>
                <c:pt idx="134" formatCode="General">
                  <c:v>0.17447340489999999</c:v>
                </c:pt>
                <c:pt idx="135" formatCode="General">
                  <c:v>0.17565554380000001</c:v>
                </c:pt>
                <c:pt idx="136" formatCode="General">
                  <c:v>0.1768376529</c:v>
                </c:pt>
                <c:pt idx="137" formatCode="General">
                  <c:v>0.178019762</c:v>
                </c:pt>
                <c:pt idx="138" formatCode="General">
                  <c:v>0.17920185629999999</c:v>
                </c:pt>
                <c:pt idx="139" formatCode="General">
                  <c:v>0.18038392070000001</c:v>
                </c:pt>
                <c:pt idx="140" formatCode="General">
                  <c:v>0.18156598509999999</c:v>
                </c:pt>
                <c:pt idx="141" formatCode="General">
                  <c:v>0.18274801969999999</c:v>
                </c:pt>
                <c:pt idx="142" formatCode="General">
                  <c:v>0.18393005430000001</c:v>
                </c:pt>
                <c:pt idx="143" formatCode="General">
                  <c:v>0.1851120591</c:v>
                </c:pt>
                <c:pt idx="144" formatCode="General">
                  <c:v>0.1862940639</c:v>
                </c:pt>
                <c:pt idx="145" formatCode="General">
                  <c:v>0.18747602399999999</c:v>
                </c:pt>
                <c:pt idx="146" formatCode="General">
                  <c:v>0.18865799899999999</c:v>
                </c:pt>
                <c:pt idx="147" formatCode="General">
                  <c:v>0.1898399442</c:v>
                </c:pt>
                <c:pt idx="148" formatCode="General">
                  <c:v>0.19102187449999999</c:v>
                </c:pt>
                <c:pt idx="149" formatCode="General">
                  <c:v>0.1922037899</c:v>
                </c:pt>
                <c:pt idx="150" formatCode="General">
                  <c:v>0.19338569050000001</c:v>
                </c:pt>
                <c:pt idx="151" formatCode="General">
                  <c:v>0.1945675761</c:v>
                </c:pt>
                <c:pt idx="152" formatCode="General">
                  <c:v>0.1957494467</c:v>
                </c:pt>
                <c:pt idx="153" formatCode="General">
                  <c:v>0.19693127269999999</c:v>
                </c:pt>
                <c:pt idx="154" formatCode="General">
                  <c:v>0.1981131136</c:v>
                </c:pt>
                <c:pt idx="155" formatCode="General">
                  <c:v>0.19929492469999999</c:v>
                </c:pt>
                <c:pt idx="156" formatCode="General">
                  <c:v>0.2004767358</c:v>
                </c:pt>
                <c:pt idx="157" formatCode="General">
                  <c:v>0.20165851709999999</c:v>
                </c:pt>
                <c:pt idx="158" formatCode="General">
                  <c:v>0.2028402835</c:v>
                </c:pt>
                <c:pt idx="159" formatCode="General">
                  <c:v>0.20402202010000001</c:v>
                </c:pt>
                <c:pt idx="160" formatCode="General">
                  <c:v>0.20520375669999999</c:v>
                </c:pt>
                <c:pt idx="161" formatCode="General">
                  <c:v>0.2063854635</c:v>
                </c:pt>
                <c:pt idx="162" formatCode="General">
                  <c:v>0.20756715540000001</c:v>
                </c:pt>
                <c:pt idx="163" formatCode="General">
                  <c:v>0.20874883229999999</c:v>
                </c:pt>
                <c:pt idx="164" formatCode="General">
                  <c:v>0.2099304944</c:v>
                </c:pt>
                <c:pt idx="165" formatCode="General">
                  <c:v>0.21111212670000001</c:v>
                </c:pt>
                <c:pt idx="166" formatCode="General">
                  <c:v>0.212293759</c:v>
                </c:pt>
                <c:pt idx="167" formatCode="General">
                  <c:v>0.21347536149999999</c:v>
                </c:pt>
                <c:pt idx="168" formatCode="General">
                  <c:v>0.21465694900000001</c:v>
                </c:pt>
                <c:pt idx="169" formatCode="General">
                  <c:v>0.21583852170000001</c:v>
                </c:pt>
                <c:pt idx="170" formatCode="General">
                  <c:v>0.21702006460000001</c:v>
                </c:pt>
                <c:pt idx="171" formatCode="General">
                  <c:v>0.21820159259999999</c:v>
                </c:pt>
                <c:pt idx="172" formatCode="General">
                  <c:v>0.2193831205</c:v>
                </c:pt>
                <c:pt idx="173" formatCode="General">
                  <c:v>0.22056460380000001</c:v>
                </c:pt>
                <c:pt idx="174" formatCode="General">
                  <c:v>0.22174608709999999</c:v>
                </c:pt>
                <c:pt idx="175" formatCode="General">
                  <c:v>0.22292754049999999</c:v>
                </c:pt>
                <c:pt idx="176" formatCode="General">
                  <c:v>0.22410897909999999</c:v>
                </c:pt>
                <c:pt idx="177" formatCode="General">
                  <c:v>0.22529040280000001</c:v>
                </c:pt>
                <c:pt idx="178" formatCode="General">
                  <c:v>0.2264717966</c:v>
                </c:pt>
                <c:pt idx="179" formatCode="General">
                  <c:v>0.22765317560000001</c:v>
                </c:pt>
                <c:pt idx="180" formatCode="General">
                  <c:v>0.22883453970000001</c:v>
                </c:pt>
                <c:pt idx="181" formatCode="General">
                  <c:v>0.23001588880000001</c:v>
                </c:pt>
                <c:pt idx="182" formatCode="General">
                  <c:v>0.2311972082</c:v>
                </c:pt>
                <c:pt idx="183" formatCode="General">
                  <c:v>0.2323785126</c:v>
                </c:pt>
                <c:pt idx="184" formatCode="General">
                  <c:v>0.23355978729999999</c:v>
                </c:pt>
                <c:pt idx="185" formatCode="General">
                  <c:v>0.23474106189999999</c:v>
                </c:pt>
                <c:pt idx="186" formatCode="General">
                  <c:v>0.23592230680000001</c:v>
                </c:pt>
                <c:pt idx="187" formatCode="General">
                  <c:v>0.23710352179999999</c:v>
                </c:pt>
                <c:pt idx="188" formatCode="General">
                  <c:v>0.23828473689999999</c:v>
                </c:pt>
                <c:pt idx="189" formatCode="General">
                  <c:v>0.23946590719999999</c:v>
                </c:pt>
                <c:pt idx="190" formatCode="General">
                  <c:v>0.2406470627</c:v>
                </c:pt>
                <c:pt idx="191" formatCode="General">
                  <c:v>0.24182821809999999</c:v>
                </c:pt>
                <c:pt idx="192" formatCode="General">
                  <c:v>0.24300934369999999</c:v>
                </c:pt>
                <c:pt idx="193" formatCode="General">
                  <c:v>0.2441904396</c:v>
                </c:pt>
                <c:pt idx="194" formatCode="General">
                  <c:v>0.2453715205</c:v>
                </c:pt>
                <c:pt idx="195" formatCode="General">
                  <c:v>0.24655258660000001</c:v>
                </c:pt>
                <c:pt idx="196" formatCode="General">
                  <c:v>0.2477336228</c:v>
                </c:pt>
                <c:pt idx="197" formatCode="General">
                  <c:v>0.24891462919999999</c:v>
                </c:pt>
                <c:pt idx="198" formatCode="General">
                  <c:v>0.25009563569999999</c:v>
                </c:pt>
                <c:pt idx="199" formatCode="General">
                  <c:v>0.25127661229999998</c:v>
                </c:pt>
                <c:pt idx="200" formatCode="General">
                  <c:v>0.25245755910000001</c:v>
                </c:pt>
                <c:pt idx="201" formatCode="General">
                  <c:v>0.25363847610000001</c:v>
                </c:pt>
                <c:pt idx="202" formatCode="General">
                  <c:v>0.25481939320000002</c:v>
                </c:pt>
                <c:pt idx="203" formatCode="General">
                  <c:v>0.2560002804</c:v>
                </c:pt>
                <c:pt idx="204" formatCode="General">
                  <c:v>0.25718116759999998</c:v>
                </c:pt>
                <c:pt idx="205" formatCode="General">
                  <c:v>0.25836199520000003</c:v>
                </c:pt>
                <c:pt idx="206" formatCode="General">
                  <c:v>0.25954282280000002</c:v>
                </c:pt>
                <c:pt idx="207" formatCode="General">
                  <c:v>0.26072362069999999</c:v>
                </c:pt>
                <c:pt idx="208" formatCode="General">
                  <c:v>0.26190441850000001</c:v>
                </c:pt>
                <c:pt idx="209" formatCode="General">
                  <c:v>0.26308515669999999</c:v>
                </c:pt>
                <c:pt idx="210" formatCode="General">
                  <c:v>0.26426589490000002</c:v>
                </c:pt>
                <c:pt idx="211" formatCode="General">
                  <c:v>0.26544660329999997</c:v>
                </c:pt>
                <c:pt idx="212" formatCode="General">
                  <c:v>0.26662731169999998</c:v>
                </c:pt>
                <c:pt idx="213" formatCode="General">
                  <c:v>0.2678079605</c:v>
                </c:pt>
                <c:pt idx="214" formatCode="General">
                  <c:v>0.26898860930000001</c:v>
                </c:pt>
                <c:pt idx="215" formatCode="General">
                  <c:v>0.27016922830000001</c:v>
                </c:pt>
                <c:pt idx="216" formatCode="General">
                  <c:v>0.2713498473</c:v>
                </c:pt>
                <c:pt idx="217" formatCode="General">
                  <c:v>0.27253040670000001</c:v>
                </c:pt>
                <c:pt idx="218" formatCode="General">
                  <c:v>0.27371096610000001</c:v>
                </c:pt>
                <c:pt idx="219" formatCode="General">
                  <c:v>0.27489149569999999</c:v>
                </c:pt>
                <c:pt idx="220" formatCode="General">
                  <c:v>0.2760719955</c:v>
                </c:pt>
                <c:pt idx="221" formatCode="General">
                  <c:v>0.27725246549999999</c:v>
                </c:pt>
                <c:pt idx="222" formatCode="General">
                  <c:v>0.27843293549999998</c:v>
                </c:pt>
                <c:pt idx="223" formatCode="General">
                  <c:v>0.2796133757</c:v>
                </c:pt>
                <c:pt idx="224" formatCode="General">
                  <c:v>0.28079378599999999</c:v>
                </c:pt>
                <c:pt idx="225" formatCode="General">
                  <c:v>0.28197416660000002</c:v>
                </c:pt>
                <c:pt idx="226" formatCode="General">
                  <c:v>0.2831545472</c:v>
                </c:pt>
                <c:pt idx="227" formatCode="General">
                  <c:v>0.28433486819999998</c:v>
                </c:pt>
                <c:pt idx="228" formatCode="General">
                  <c:v>0.28551518920000002</c:v>
                </c:pt>
                <c:pt idx="229" formatCode="General">
                  <c:v>0.28669548030000003</c:v>
                </c:pt>
                <c:pt idx="230" formatCode="General">
                  <c:v>0.28787577149999999</c:v>
                </c:pt>
                <c:pt idx="231" formatCode="General">
                  <c:v>0.28905600310000001</c:v>
                </c:pt>
                <c:pt idx="232" formatCode="General">
                  <c:v>0.29023623469999998</c:v>
                </c:pt>
                <c:pt idx="233" formatCode="General">
                  <c:v>0.29141640660000001</c:v>
                </c:pt>
                <c:pt idx="234" formatCode="General">
                  <c:v>0.29259657859999999</c:v>
                </c:pt>
                <c:pt idx="235" formatCode="General">
                  <c:v>0.2937767208</c:v>
                </c:pt>
                <c:pt idx="236" formatCode="General">
                  <c:v>0.29495683309999998</c:v>
                </c:pt>
                <c:pt idx="237" formatCode="General">
                  <c:v>0.29613694550000003</c:v>
                </c:pt>
                <c:pt idx="238" formatCode="General">
                  <c:v>0.29731699820000002</c:v>
                </c:pt>
                <c:pt idx="239" formatCode="General">
                  <c:v>0.29849705100000001</c:v>
                </c:pt>
                <c:pt idx="240" formatCode="General">
                  <c:v>0.29967707399999999</c:v>
                </c:pt>
                <c:pt idx="241" formatCode="General">
                  <c:v>0.30085706709999999</c:v>
                </c:pt>
                <c:pt idx="242" formatCode="General">
                  <c:v>0.30203703050000003</c:v>
                </c:pt>
                <c:pt idx="243" formatCode="General">
                  <c:v>0.30321696399999998</c:v>
                </c:pt>
                <c:pt idx="244" formatCode="General">
                  <c:v>0.30439689759999999</c:v>
                </c:pt>
                <c:pt idx="245" formatCode="General">
                  <c:v>0.30557677150000001</c:v>
                </c:pt>
                <c:pt idx="246" formatCode="General">
                  <c:v>0.30675664540000003</c:v>
                </c:pt>
                <c:pt idx="247" formatCode="General">
                  <c:v>0.30793648959999997</c:v>
                </c:pt>
                <c:pt idx="248" formatCode="General">
                  <c:v>0.3091163039</c:v>
                </c:pt>
                <c:pt idx="249" formatCode="General">
                  <c:v>0.31029608850000001</c:v>
                </c:pt>
                <c:pt idx="250" formatCode="General">
                  <c:v>0.31147584319999999</c:v>
                </c:pt>
                <c:pt idx="251" formatCode="General">
                  <c:v>0.3126555681</c:v>
                </c:pt>
                <c:pt idx="252" formatCode="General">
                  <c:v>0.31383529310000002</c:v>
                </c:pt>
                <c:pt idx="253" formatCode="General">
                  <c:v>0.31501495839999999</c:v>
                </c:pt>
                <c:pt idx="254" formatCode="General">
                  <c:v>0.31619462370000001</c:v>
                </c:pt>
                <c:pt idx="255" formatCode="General">
                  <c:v>0.31737422939999999</c:v>
                </c:pt>
                <c:pt idx="256" formatCode="General">
                  <c:v>0.31855383520000002</c:v>
                </c:pt>
                <c:pt idx="257" formatCode="General">
                  <c:v>0.31973341109999998</c:v>
                </c:pt>
                <c:pt idx="258" formatCode="General">
                  <c:v>0.32091295720000002</c:v>
                </c:pt>
                <c:pt idx="259" formatCode="General">
                  <c:v>0.32209247349999998</c:v>
                </c:pt>
                <c:pt idx="260" formatCode="General">
                  <c:v>0.32327196000000002</c:v>
                </c:pt>
                <c:pt idx="261" formatCode="General">
                  <c:v>0.32445141669999999</c:v>
                </c:pt>
                <c:pt idx="262" formatCode="General">
                  <c:v>0.32563087340000002</c:v>
                </c:pt>
                <c:pt idx="263" formatCode="General">
                  <c:v>0.3268102705</c:v>
                </c:pt>
                <c:pt idx="264" formatCode="General">
                  <c:v>0.32798966769999999</c:v>
                </c:pt>
                <c:pt idx="265" formatCode="General">
                  <c:v>0.32916900519999998</c:v>
                </c:pt>
                <c:pt idx="266" formatCode="General">
                  <c:v>0.33034834270000002</c:v>
                </c:pt>
                <c:pt idx="267" formatCode="General">
                  <c:v>0.33152765039999998</c:v>
                </c:pt>
                <c:pt idx="268" formatCode="General">
                  <c:v>0.33270689850000001</c:v>
                </c:pt>
                <c:pt idx="269" formatCode="General">
                  <c:v>0.33388614649999998</c:v>
                </c:pt>
                <c:pt idx="270" formatCode="General">
                  <c:v>0.33506536479999999</c:v>
                </c:pt>
                <c:pt idx="271" formatCode="General">
                  <c:v>0.33624455330000003</c:v>
                </c:pt>
                <c:pt idx="272" formatCode="General">
                  <c:v>0.33742371199999999</c:v>
                </c:pt>
                <c:pt idx="273" formatCode="General">
                  <c:v>0.33860284089999998</c:v>
                </c:pt>
                <c:pt idx="274" formatCode="General">
                  <c:v>0.33978194</c:v>
                </c:pt>
                <c:pt idx="275" formatCode="General">
                  <c:v>0.34096100930000001</c:v>
                </c:pt>
                <c:pt idx="276" formatCode="General">
                  <c:v>0.34214004869999998</c:v>
                </c:pt>
                <c:pt idx="277" formatCode="General">
                  <c:v>0.34331905839999999</c:v>
                </c:pt>
                <c:pt idx="278" formatCode="General">
                  <c:v>0.34449803829999998</c:v>
                </c:pt>
                <c:pt idx="279" formatCode="General">
                  <c:v>0.3456769884</c:v>
                </c:pt>
                <c:pt idx="280" formatCode="General">
                  <c:v>0.34685590859999998</c:v>
                </c:pt>
                <c:pt idx="281" formatCode="General">
                  <c:v>0.34803479910000001</c:v>
                </c:pt>
                <c:pt idx="282" formatCode="General">
                  <c:v>0.34921365980000002</c:v>
                </c:pt>
                <c:pt idx="283" formatCode="General">
                  <c:v>0.35039252040000002</c:v>
                </c:pt>
                <c:pt idx="284" formatCode="General">
                  <c:v>0.35157132149999998</c:v>
                </c:pt>
                <c:pt idx="285" formatCode="General">
                  <c:v>0.35275009270000002</c:v>
                </c:pt>
                <c:pt idx="286" formatCode="General">
                  <c:v>0.35392883419999999</c:v>
                </c:pt>
                <c:pt idx="287" formatCode="General">
                  <c:v>0.35510754589999999</c:v>
                </c:pt>
                <c:pt idx="288" formatCode="General">
                  <c:v>0.35628625749999998</c:v>
                </c:pt>
                <c:pt idx="289" formatCode="General">
                  <c:v>0.35746490959999999</c:v>
                </c:pt>
                <c:pt idx="290" formatCode="General">
                  <c:v>0.35864353180000003</c:v>
                </c:pt>
                <c:pt idx="291" formatCode="General">
                  <c:v>0.35982212419999998</c:v>
                </c:pt>
                <c:pt idx="292" formatCode="General">
                  <c:v>0.36100068689999998</c:v>
                </c:pt>
                <c:pt idx="293" formatCode="General">
                  <c:v>0.3621792197</c:v>
                </c:pt>
                <c:pt idx="294" formatCode="General">
                  <c:v>0.3633577228</c:v>
                </c:pt>
              </c:numCache>
            </c:numRef>
          </c:xVal>
          <c:yVal>
            <c:numRef>
              <c:f>Sheet1!$AF$4:$AF$398</c:f>
              <c:numCache>
                <c:formatCode>0.00E+00</c:formatCode>
                <c:ptCount val="395"/>
                <c:pt idx="0">
                  <c:v>0.1019177958</c:v>
                </c:pt>
                <c:pt idx="1">
                  <c:v>0.1009177193</c:v>
                </c:pt>
                <c:pt idx="2">
                  <c:v>9.9704004799999996E-2</c:v>
                </c:pt>
                <c:pt idx="3">
                  <c:v>9.8869368400000004E-2</c:v>
                </c:pt>
                <c:pt idx="4">
                  <c:v>9.7788460600000002E-2</c:v>
                </c:pt>
                <c:pt idx="5">
                  <c:v>9.6800595500000003E-2</c:v>
                </c:pt>
                <c:pt idx="6">
                  <c:v>9.5481120000000003E-2</c:v>
                </c:pt>
                <c:pt idx="7">
                  <c:v>9.42236558E-2</c:v>
                </c:pt>
                <c:pt idx="8">
                  <c:v>9.3022465700000001E-2</c:v>
                </c:pt>
                <c:pt idx="9">
                  <c:v>9.2042580200000002E-2</c:v>
                </c:pt>
                <c:pt idx="10">
                  <c:v>9.0708956100000002E-2</c:v>
                </c:pt>
                <c:pt idx="11">
                  <c:v>8.94717649E-2</c:v>
                </c:pt>
                <c:pt idx="12">
                  <c:v>8.8175952399999993E-2</c:v>
                </c:pt>
                <c:pt idx="13">
                  <c:v>8.6746744799999997E-2</c:v>
                </c:pt>
                <c:pt idx="14">
                  <c:v>8.5578925900000005E-2</c:v>
                </c:pt>
                <c:pt idx="15">
                  <c:v>8.4053896399999994E-2</c:v>
                </c:pt>
                <c:pt idx="16">
                  <c:v>8.2670181999999995E-2</c:v>
                </c:pt>
                <c:pt idx="17">
                  <c:v>8.1091195300000002E-2</c:v>
                </c:pt>
                <c:pt idx="18">
                  <c:v>7.9662799800000003E-2</c:v>
                </c:pt>
                <c:pt idx="19">
                  <c:v>7.8162908599999997E-2</c:v>
                </c:pt>
                <c:pt idx="20">
                  <c:v>7.6916299800000004E-2</c:v>
                </c:pt>
                <c:pt idx="21">
                  <c:v>7.5302504000000006E-2</c:v>
                </c:pt>
                <c:pt idx="22">
                  <c:v>7.3634698999999998E-2</c:v>
                </c:pt>
                <c:pt idx="23">
                  <c:v>7.2218097699999997E-2</c:v>
                </c:pt>
                <c:pt idx="24">
                  <c:v>7.0616289999999998E-2</c:v>
                </c:pt>
                <c:pt idx="25">
                  <c:v>6.9246716799999997E-2</c:v>
                </c:pt>
                <c:pt idx="26">
                  <c:v>6.8010911300000004E-2</c:v>
                </c:pt>
                <c:pt idx="27">
                  <c:v>6.6308267399999996E-2</c:v>
                </c:pt>
                <c:pt idx="28">
                  <c:v>6.4670138099999996E-2</c:v>
                </c:pt>
                <c:pt idx="29">
                  <c:v>6.3621677500000001E-2</c:v>
                </c:pt>
                <c:pt idx="30">
                  <c:v>6.1794653499999998E-2</c:v>
                </c:pt>
                <c:pt idx="31">
                  <c:v>6.0421600899999997E-2</c:v>
                </c:pt>
                <c:pt idx="32">
                  <c:v>5.8852475100000003E-2</c:v>
                </c:pt>
                <c:pt idx="33">
                  <c:v>5.7289525899999999E-2</c:v>
                </c:pt>
                <c:pt idx="34">
                  <c:v>5.5735964300000003E-2</c:v>
                </c:pt>
                <c:pt idx="35">
                  <c:v>5.43549433E-2</c:v>
                </c:pt>
                <c:pt idx="36">
                  <c:v>5.2851650899999998E-2</c:v>
                </c:pt>
                <c:pt idx="37">
                  <c:v>5.1571812500000001E-2</c:v>
                </c:pt>
                <c:pt idx="38">
                  <c:v>5.0210360400000001E-2</c:v>
                </c:pt>
                <c:pt idx="39">
                  <c:v>4.8844017099999998E-2</c:v>
                </c:pt>
                <c:pt idx="40">
                  <c:v>4.7452732900000003E-2</c:v>
                </c:pt>
                <c:pt idx="41">
                  <c:v>4.6134498000000003E-2</c:v>
                </c:pt>
                <c:pt idx="42">
                  <c:v>4.4910971100000002E-2</c:v>
                </c:pt>
                <c:pt idx="43">
                  <c:v>4.3577726900000002E-2</c:v>
                </c:pt>
                <c:pt idx="44">
                  <c:v>4.2327538099999999E-2</c:v>
                </c:pt>
                <c:pt idx="45">
                  <c:v>4.1063588099999999E-2</c:v>
                </c:pt>
                <c:pt idx="46">
                  <c:v>3.9888463899999997E-2</c:v>
                </c:pt>
                <c:pt idx="47">
                  <c:v>3.8712702699999997E-2</c:v>
                </c:pt>
                <c:pt idx="48">
                  <c:v>3.7556409800000003E-2</c:v>
                </c:pt>
                <c:pt idx="49">
                  <c:v>3.6490403099999999E-2</c:v>
                </c:pt>
                <c:pt idx="50">
                  <c:v>3.5421997300000001E-2</c:v>
                </c:pt>
                <c:pt idx="51" formatCode="General">
                  <c:v>3.4325547499999998E-2</c:v>
                </c:pt>
                <c:pt idx="52" formatCode="General">
                  <c:v>3.3266186699999999E-2</c:v>
                </c:pt>
                <c:pt idx="53" formatCode="General">
                  <c:v>3.2185416699999997E-2</c:v>
                </c:pt>
                <c:pt idx="54" formatCode="General">
                  <c:v>3.1158668899999999E-2</c:v>
                </c:pt>
                <c:pt idx="55" formatCode="General">
                  <c:v>3.0159693200000001E-2</c:v>
                </c:pt>
                <c:pt idx="56" formatCode="General">
                  <c:v>2.92332992E-2</c:v>
                </c:pt>
                <c:pt idx="57" formatCode="General">
                  <c:v>2.8257804000000001E-2</c:v>
                </c:pt>
                <c:pt idx="58" formatCode="General">
                  <c:v>2.7370885000000001E-2</c:v>
                </c:pt>
                <c:pt idx="59" formatCode="General">
                  <c:v>2.6590552199999999E-2</c:v>
                </c:pt>
                <c:pt idx="60" formatCode="General">
                  <c:v>2.5714388099999999E-2</c:v>
                </c:pt>
                <c:pt idx="61" formatCode="General">
                  <c:v>2.4816548500000001E-2</c:v>
                </c:pt>
                <c:pt idx="62" formatCode="General">
                  <c:v>2.4137530500000001E-2</c:v>
                </c:pt>
                <c:pt idx="63" formatCode="General">
                  <c:v>2.3290831599999999E-2</c:v>
                </c:pt>
                <c:pt idx="64" formatCode="General">
                  <c:v>2.2556574999999999E-2</c:v>
                </c:pt>
                <c:pt idx="65" formatCode="General">
                  <c:v>2.1872375199999999E-2</c:v>
                </c:pt>
                <c:pt idx="66" formatCode="General">
                  <c:v>2.1198658299999999E-2</c:v>
                </c:pt>
                <c:pt idx="67" formatCode="General">
                  <c:v>2.0393837200000001E-2</c:v>
                </c:pt>
                <c:pt idx="68" formatCode="General">
                  <c:v>1.9797734899999999E-2</c:v>
                </c:pt>
                <c:pt idx="69" formatCode="General">
                  <c:v>1.9128128899999999E-2</c:v>
                </c:pt>
                <c:pt idx="70" formatCode="General">
                  <c:v>1.8520224799999999E-2</c:v>
                </c:pt>
                <c:pt idx="71" formatCode="General">
                  <c:v>1.7960082700000001E-2</c:v>
                </c:pt>
                <c:pt idx="72" formatCode="General">
                  <c:v>1.7357764800000001E-2</c:v>
                </c:pt>
                <c:pt idx="73" formatCode="General">
                  <c:v>1.6816360900000001E-2</c:v>
                </c:pt>
                <c:pt idx="74" formatCode="General">
                  <c:v>1.62726399E-2</c:v>
                </c:pt>
                <c:pt idx="75" formatCode="General">
                  <c:v>1.57962572E-2</c:v>
                </c:pt>
                <c:pt idx="76" formatCode="General">
                  <c:v>1.52901839E-2</c:v>
                </c:pt>
                <c:pt idx="77" formatCode="General">
                  <c:v>1.47882216E-2</c:v>
                </c:pt>
                <c:pt idx="78" formatCode="General">
                  <c:v>1.43685341E-2</c:v>
                </c:pt>
                <c:pt idx="79" formatCode="General">
                  <c:v>1.38818659E-2</c:v>
                </c:pt>
                <c:pt idx="80" formatCode="General">
                  <c:v>1.3472295400000001E-2</c:v>
                </c:pt>
                <c:pt idx="81" formatCode="General">
                  <c:v>1.3120063600000001E-2</c:v>
                </c:pt>
                <c:pt idx="82" formatCode="General">
                  <c:v>1.2690750900000001E-2</c:v>
                </c:pt>
                <c:pt idx="83" formatCode="General">
                  <c:v>1.23193013E-2</c:v>
                </c:pt>
                <c:pt idx="84" formatCode="General">
                  <c:v>1.19369635E-2</c:v>
                </c:pt>
                <c:pt idx="85" formatCode="General">
                  <c:v>1.1646738300000001E-2</c:v>
                </c:pt>
                <c:pt idx="86" formatCode="General">
                  <c:v>1.13008143E-2</c:v>
                </c:pt>
                <c:pt idx="87" formatCode="General">
                  <c:v>1.0899727200000001E-2</c:v>
                </c:pt>
                <c:pt idx="88" formatCode="General">
                  <c:v>1.05876792E-2</c:v>
                </c:pt>
                <c:pt idx="89" formatCode="General">
                  <c:v>1.0264071600000001E-2</c:v>
                </c:pt>
                <c:pt idx="90" formatCode="General">
                  <c:v>9.9729775000000007E-3</c:v>
                </c:pt>
                <c:pt idx="91" formatCode="General">
                  <c:v>9.7189880999999992E-3</c:v>
                </c:pt>
                <c:pt idx="92" formatCode="General">
                  <c:v>9.4185676000000003E-3</c:v>
                </c:pt>
                <c:pt idx="93" formatCode="General">
                  <c:v>9.1878036000000007E-3</c:v>
                </c:pt>
                <c:pt idx="94" formatCode="General">
                  <c:v>8.9317932999999992E-3</c:v>
                </c:pt>
                <c:pt idx="95" formatCode="General">
                  <c:v>8.6811175999999997E-3</c:v>
                </c:pt>
                <c:pt idx="96" formatCode="General">
                  <c:v>8.4296892999999994E-3</c:v>
                </c:pt>
                <c:pt idx="97" formatCode="General">
                  <c:v>8.1400154000000006E-3</c:v>
                </c:pt>
                <c:pt idx="98" formatCode="General">
                  <c:v>7.9308403999999999E-3</c:v>
                </c:pt>
                <c:pt idx="99" formatCode="General">
                  <c:v>7.7165519000000002E-3</c:v>
                </c:pt>
                <c:pt idx="100" formatCode="General">
                  <c:v>7.4896831000000001E-3</c:v>
                </c:pt>
                <c:pt idx="101" formatCode="General">
                  <c:v>7.3005589999999999E-3</c:v>
                </c:pt>
                <c:pt idx="102" formatCode="General">
                  <c:v>7.0729297999999998E-3</c:v>
                </c:pt>
                <c:pt idx="103" formatCode="General">
                  <c:v>6.8654631999999997E-3</c:v>
                </c:pt>
                <c:pt idx="104" formatCode="General">
                  <c:v>6.6699530000000002E-3</c:v>
                </c:pt>
                <c:pt idx="105" formatCode="General">
                  <c:v>6.5134451999999997E-3</c:v>
                </c:pt>
                <c:pt idx="106" formatCode="General">
                  <c:v>6.3289636999999998E-3</c:v>
                </c:pt>
                <c:pt idx="107" formatCode="General">
                  <c:v>6.1201518000000002E-3</c:v>
                </c:pt>
                <c:pt idx="108" formatCode="General">
                  <c:v>5.9761800999999998E-3</c:v>
                </c:pt>
                <c:pt idx="109" formatCode="General">
                  <c:v>5.8146854999999997E-3</c:v>
                </c:pt>
                <c:pt idx="110" formatCode="General">
                  <c:v>5.6679049000000004E-3</c:v>
                </c:pt>
                <c:pt idx="111" formatCode="General">
                  <c:v>5.4884618000000003E-3</c:v>
                </c:pt>
                <c:pt idx="112" formatCode="General">
                  <c:v>5.3226137999999997E-3</c:v>
                </c:pt>
                <c:pt idx="113" formatCode="General">
                  <c:v>5.1852343999999996E-3</c:v>
                </c:pt>
                <c:pt idx="114" formatCode="General">
                  <c:v>5.0145014999999999E-3</c:v>
                </c:pt>
                <c:pt idx="115" formatCode="General">
                  <c:v>4.8398981000000001E-3</c:v>
                </c:pt>
                <c:pt idx="116" formatCode="General">
                  <c:v>4.697484E-3</c:v>
                </c:pt>
                <c:pt idx="117" formatCode="General">
                  <c:v>4.5592328999999997E-3</c:v>
                </c:pt>
                <c:pt idx="118" formatCode="General">
                  <c:v>4.4581741000000001E-3</c:v>
                </c:pt>
                <c:pt idx="119" formatCode="General">
                  <c:v>4.3014897999999998E-3</c:v>
                </c:pt>
                <c:pt idx="120" formatCode="General">
                  <c:v>4.1899852999999999E-3</c:v>
                </c:pt>
                <c:pt idx="121" formatCode="General">
                  <c:v>4.0540374000000001E-3</c:v>
                </c:pt>
                <c:pt idx="122" formatCode="General">
                  <c:v>3.9444672999999998E-3</c:v>
                </c:pt>
                <c:pt idx="123" formatCode="General">
                  <c:v>3.7928082E-3</c:v>
                </c:pt>
                <c:pt idx="124" formatCode="General">
                  <c:v>3.7270263000000001E-3</c:v>
                </c:pt>
                <c:pt idx="125" formatCode="General">
                  <c:v>3.576915E-3</c:v>
                </c:pt>
                <c:pt idx="126" formatCode="General">
                  <c:v>3.4898689E-3</c:v>
                </c:pt>
                <c:pt idx="127" formatCode="General">
                  <c:v>3.3922639999999999E-3</c:v>
                </c:pt>
                <c:pt idx="128" formatCode="General">
                  <c:v>3.2470296E-3</c:v>
                </c:pt>
                <c:pt idx="129" formatCode="General">
                  <c:v>3.1719093999999998E-3</c:v>
                </c:pt>
                <c:pt idx="130" formatCode="General">
                  <c:v>3.0826724E-3</c:v>
                </c:pt>
                <c:pt idx="131" formatCode="General">
                  <c:v>2.9845200000000001E-3</c:v>
                </c:pt>
                <c:pt idx="132" formatCode="General">
                  <c:v>2.8566106000000001E-3</c:v>
                </c:pt>
                <c:pt idx="133" formatCode="General">
                  <c:v>2.7800095000000001E-3</c:v>
                </c:pt>
                <c:pt idx="134" formatCode="General">
                  <c:v>2.691082E-3</c:v>
                </c:pt>
                <c:pt idx="135" formatCode="General">
                  <c:v>2.5920828000000002E-3</c:v>
                </c:pt>
                <c:pt idx="136" formatCode="General">
                  <c:v>2.4594152E-3</c:v>
                </c:pt>
                <c:pt idx="137" formatCode="General">
                  <c:v>2.4039402999999999E-3</c:v>
                </c:pt>
                <c:pt idx="138" formatCode="General">
                  <c:v>2.3291143999999999E-3</c:v>
                </c:pt>
                <c:pt idx="139" formatCode="General">
                  <c:v>2.2634279E-3</c:v>
                </c:pt>
                <c:pt idx="140" formatCode="General">
                  <c:v>2.1439698000000002E-3</c:v>
                </c:pt>
                <c:pt idx="141" formatCode="General">
                  <c:v>2.0878582999999998E-3</c:v>
                </c:pt>
                <c:pt idx="142" formatCode="General">
                  <c:v>1.9987195000000001E-3</c:v>
                </c:pt>
                <c:pt idx="143" formatCode="General">
                  <c:v>1.9661784E-3</c:v>
                </c:pt>
                <c:pt idx="144" formatCode="General">
                  <c:v>1.8945254999999999E-3</c:v>
                </c:pt>
                <c:pt idx="145" formatCode="General">
                  <c:v>1.8051550999999999E-3</c:v>
                </c:pt>
                <c:pt idx="146" formatCode="General">
                  <c:v>1.7268485E-3</c:v>
                </c:pt>
                <c:pt idx="147" formatCode="General">
                  <c:v>1.6666419E-3</c:v>
                </c:pt>
                <c:pt idx="148" formatCode="General">
                  <c:v>1.6259981000000001E-3</c:v>
                </c:pt>
                <c:pt idx="149" formatCode="General">
                  <c:v>1.5623884E-3</c:v>
                </c:pt>
                <c:pt idx="150" formatCode="General">
                  <c:v>1.5180736E-3</c:v>
                </c:pt>
                <c:pt idx="151" formatCode="General">
                  <c:v>1.4696207000000001E-3</c:v>
                </c:pt>
                <c:pt idx="152" formatCode="General">
                  <c:v>1.3486514999999999E-3</c:v>
                </c:pt>
                <c:pt idx="153" formatCode="General">
                  <c:v>1.3856852000000001E-3</c:v>
                </c:pt>
                <c:pt idx="154" formatCode="General">
                  <c:v>1.3352463000000001E-3</c:v>
                </c:pt>
                <c:pt idx="155" formatCode="General">
                  <c:v>1.2481501E-3</c:v>
                </c:pt>
                <c:pt idx="156" formatCode="General">
                  <c:v>1.1769718E-3</c:v>
                </c:pt>
                <c:pt idx="157" formatCode="General">
                  <c:v>1.1864627999999999E-3</c:v>
                </c:pt>
                <c:pt idx="158" formatCode="General">
                  <c:v>1.1824678E-3</c:v>
                </c:pt>
                <c:pt idx="159" formatCode="General">
                  <c:v>1.0965110000000001E-3</c:v>
                </c:pt>
                <c:pt idx="160" formatCode="General">
                  <c:v>1.0791117E-3</c:v>
                </c:pt>
                <c:pt idx="161" formatCode="General">
                  <c:v>1.0331295E-3</c:v>
                </c:pt>
                <c:pt idx="162" formatCode="General">
                  <c:v>9.838691000000001E-4</c:v>
                </c:pt>
                <c:pt idx="163" formatCode="General">
                  <c:v>9.9637050000000007E-4</c:v>
                </c:pt>
                <c:pt idx="164" formatCode="General">
                  <c:v>9.2559049999999996E-4</c:v>
                </c:pt>
                <c:pt idx="165" formatCode="General">
                  <c:v>8.8810759999999995E-4</c:v>
                </c:pt>
                <c:pt idx="166" formatCode="General">
                  <c:v>8.5137190000000005E-4</c:v>
                </c:pt>
                <c:pt idx="167" formatCode="General">
                  <c:v>8.4286189999999996E-4</c:v>
                </c:pt>
                <c:pt idx="168" formatCode="General">
                  <c:v>8.3338810000000004E-4</c:v>
                </c:pt>
                <c:pt idx="169" formatCode="General">
                  <c:v>8.1340220000000003E-4</c:v>
                </c:pt>
                <c:pt idx="170" formatCode="General">
                  <c:v>7.9649660000000004E-4</c:v>
                </c:pt>
                <c:pt idx="171" formatCode="General">
                  <c:v>7.7144780000000003E-4</c:v>
                </c:pt>
                <c:pt idx="172" formatCode="General">
                  <c:v>7.0687569999999995E-4</c:v>
                </c:pt>
                <c:pt idx="173" formatCode="General">
                  <c:v>7.3081169999999996E-4</c:v>
                </c:pt>
                <c:pt idx="174" formatCode="General">
                  <c:v>7.1210030000000001E-4</c:v>
                </c:pt>
                <c:pt idx="175" formatCode="General">
                  <c:v>7.1673780000000001E-4</c:v>
                </c:pt>
                <c:pt idx="176" formatCode="General">
                  <c:v>6.3997909999999997E-4</c:v>
                </c:pt>
                <c:pt idx="177" formatCode="General">
                  <c:v>6.6448669999999996E-4</c:v>
                </c:pt>
                <c:pt idx="178" formatCode="General">
                  <c:v>6.7828439999999995E-4</c:v>
                </c:pt>
                <c:pt idx="179" formatCode="General">
                  <c:v>6.1570690000000003E-4</c:v>
                </c:pt>
                <c:pt idx="180" formatCode="General">
                  <c:v>6.1639310000000005E-4</c:v>
                </c:pt>
                <c:pt idx="181" formatCode="General">
                  <c:v>6.2359950000000003E-4</c:v>
                </c:pt>
                <c:pt idx="182" formatCode="General">
                  <c:v>6.1799469999999999E-4</c:v>
                </c:pt>
                <c:pt idx="183" formatCode="General">
                  <c:v>5.2416289999999998E-4</c:v>
                </c:pt>
                <c:pt idx="184" formatCode="General">
                  <c:v>5.7829970000000002E-4</c:v>
                </c:pt>
                <c:pt idx="185" formatCode="General">
                  <c:v>5.6268119999999995E-4</c:v>
                </c:pt>
                <c:pt idx="186" formatCode="General">
                  <c:v>5.7914329999999995E-4</c:v>
                </c:pt>
                <c:pt idx="187" formatCode="General">
                  <c:v>5.8097539999999999E-4</c:v>
                </c:pt>
                <c:pt idx="188" formatCode="General">
                  <c:v>5.726676E-4</c:v>
                </c:pt>
                <c:pt idx="189" formatCode="General">
                  <c:v>5.5427600000000003E-4</c:v>
                </c:pt>
                <c:pt idx="190" formatCode="General">
                  <c:v>5.4590040000000002E-4</c:v>
                </c:pt>
                <c:pt idx="191" formatCode="General">
                  <c:v>5.6516599999999998E-4</c:v>
                </c:pt>
                <c:pt idx="192" formatCode="General">
                  <c:v>5.3705159999999997E-4</c:v>
                </c:pt>
                <c:pt idx="193" formatCode="General">
                  <c:v>5.4766850000000002E-4</c:v>
                </c:pt>
                <c:pt idx="194" formatCode="General">
                  <c:v>5.2806670000000002E-4</c:v>
                </c:pt>
                <c:pt idx="195" formatCode="General">
                  <c:v>5.5217660000000002E-4</c:v>
                </c:pt>
                <c:pt idx="196" formatCode="General">
                  <c:v>5.1980539999999995E-4</c:v>
                </c:pt>
                <c:pt idx="197" formatCode="General">
                  <c:v>5.6012520000000004E-4</c:v>
                </c:pt>
                <c:pt idx="198" formatCode="General">
                  <c:v>4.8086320000000001E-4</c:v>
                </c:pt>
                <c:pt idx="199" formatCode="General">
                  <c:v>4.9701529999999995E-4</c:v>
                </c:pt>
                <c:pt idx="200" formatCode="General">
                  <c:v>5.1183849999999998E-4</c:v>
                </c:pt>
                <c:pt idx="201" formatCode="General">
                  <c:v>5.3429460000000003E-4</c:v>
                </c:pt>
                <c:pt idx="202" formatCode="General">
                  <c:v>5.4473580000000002E-4</c:v>
                </c:pt>
                <c:pt idx="203" formatCode="General">
                  <c:v>5.3315839999999997E-4</c:v>
                </c:pt>
                <c:pt idx="204" formatCode="General">
                  <c:v>5.1549189999999996E-4</c:v>
                </c:pt>
                <c:pt idx="205" formatCode="General">
                  <c:v>5.0363079999999998E-4</c:v>
                </c:pt>
                <c:pt idx="206" formatCode="General">
                  <c:v>4.834579E-4</c:v>
                </c:pt>
                <c:pt idx="207" formatCode="General">
                  <c:v>5.0045850000000002E-4</c:v>
                </c:pt>
                <c:pt idx="208" formatCode="General">
                  <c:v>4.8878799999999998E-4</c:v>
                </c:pt>
                <c:pt idx="209" formatCode="General">
                  <c:v>5.0724780000000001E-4</c:v>
                </c:pt>
                <c:pt idx="210" formatCode="General">
                  <c:v>5.5926200000000004E-4</c:v>
                </c:pt>
                <c:pt idx="211" formatCode="General">
                  <c:v>5.4736200000000002E-4</c:v>
                </c:pt>
                <c:pt idx="212" formatCode="General">
                  <c:v>5.1169210000000004E-4</c:v>
                </c:pt>
                <c:pt idx="213" formatCode="General">
                  <c:v>5.160694E-4</c:v>
                </c:pt>
                <c:pt idx="214" formatCode="General">
                  <c:v>5.4442110000000004E-4</c:v>
                </c:pt>
                <c:pt idx="215" formatCode="General">
                  <c:v>4.9620890000000003E-4</c:v>
                </c:pt>
                <c:pt idx="216" formatCode="General">
                  <c:v>5.4518609999999995E-4</c:v>
                </c:pt>
                <c:pt idx="217" formatCode="General">
                  <c:v>5.04048E-4</c:v>
                </c:pt>
                <c:pt idx="218" formatCode="General">
                  <c:v>4.9626719999999996E-4</c:v>
                </c:pt>
                <c:pt idx="219" formatCode="General">
                  <c:v>5.2481450000000003E-4</c:v>
                </c:pt>
                <c:pt idx="220" formatCode="General">
                  <c:v>5.3502650000000003E-4</c:v>
                </c:pt>
                <c:pt idx="221" formatCode="General">
                  <c:v>5.1799240000000002E-4</c:v>
                </c:pt>
                <c:pt idx="222" formatCode="General">
                  <c:v>5.1964559999999999E-4</c:v>
                </c:pt>
                <c:pt idx="223" formatCode="General">
                  <c:v>5.2712970000000001E-4</c:v>
                </c:pt>
                <c:pt idx="224" formatCode="General">
                  <c:v>5.2146210000000002E-4</c:v>
                </c:pt>
                <c:pt idx="225" formatCode="General">
                  <c:v>5.1767809999999997E-4</c:v>
                </c:pt>
                <c:pt idx="226" formatCode="General">
                  <c:v>5.3073140000000003E-4</c:v>
                </c:pt>
                <c:pt idx="227" formatCode="General">
                  <c:v>4.6148519999999999E-4</c:v>
                </c:pt>
                <c:pt idx="228" formatCode="General">
                  <c:v>4.727302E-4</c:v>
                </c:pt>
                <c:pt idx="229" formatCode="General">
                  <c:v>4.9128789999999996E-4</c:v>
                </c:pt>
                <c:pt idx="230" formatCode="General">
                  <c:v>4.9750130000000001E-4</c:v>
                </c:pt>
                <c:pt idx="231" formatCode="General">
                  <c:v>5.3879709999999996E-4</c:v>
                </c:pt>
                <c:pt idx="232" formatCode="General">
                  <c:v>5.3832190000000001E-4</c:v>
                </c:pt>
                <c:pt idx="233" formatCode="General">
                  <c:v>5.2426689999999999E-4</c:v>
                </c:pt>
                <c:pt idx="234" formatCode="General">
                  <c:v>5.6102940000000003E-4</c:v>
                </c:pt>
                <c:pt idx="235" formatCode="General">
                  <c:v>5.2913449999999996E-4</c:v>
                </c:pt>
                <c:pt idx="236" formatCode="General">
                  <c:v>5.045952E-4</c:v>
                </c:pt>
                <c:pt idx="237" formatCode="General">
                  <c:v>4.8514800000000002E-4</c:v>
                </c:pt>
                <c:pt idx="238" formatCode="General">
                  <c:v>5.224359E-4</c:v>
                </c:pt>
                <c:pt idx="239" formatCode="General">
                  <c:v>5.2778769999999996E-4</c:v>
                </c:pt>
                <c:pt idx="240" formatCode="General">
                  <c:v>5.5645089999999998E-4</c:v>
                </c:pt>
                <c:pt idx="241" formatCode="General">
                  <c:v>4.9572139999999999E-4</c:v>
                </c:pt>
                <c:pt idx="242" formatCode="General">
                  <c:v>5.2957470000000002E-4</c:v>
                </c:pt>
                <c:pt idx="243" formatCode="General">
                  <c:v>5.3977349999999996E-4</c:v>
                </c:pt>
                <c:pt idx="244" formatCode="General">
                  <c:v>4.74866E-4</c:v>
                </c:pt>
                <c:pt idx="245" formatCode="General">
                  <c:v>4.8857139999999996E-4</c:v>
                </c:pt>
                <c:pt idx="246" formatCode="General">
                  <c:v>5.2936580000000001E-4</c:v>
                </c:pt>
                <c:pt idx="247" formatCode="General">
                  <c:v>5.251063E-4</c:v>
                </c:pt>
                <c:pt idx="248" formatCode="General">
                  <c:v>4.4083190000000002E-4</c:v>
                </c:pt>
                <c:pt idx="249" formatCode="General">
                  <c:v>4.6778180000000001E-4</c:v>
                </c:pt>
                <c:pt idx="250" formatCode="General">
                  <c:v>4.6434820000000002E-4</c:v>
                </c:pt>
                <c:pt idx="251" formatCode="General">
                  <c:v>4.5322649999999999E-4</c:v>
                </c:pt>
                <c:pt idx="252" formatCode="General">
                  <c:v>4.8522410000000001E-4</c:v>
                </c:pt>
                <c:pt idx="253" formatCode="General">
                  <c:v>5.1755059999999996E-4</c:v>
                </c:pt>
                <c:pt idx="254" formatCode="General">
                  <c:v>4.5648629999999997E-4</c:v>
                </c:pt>
                <c:pt idx="255" formatCode="General">
                  <c:v>5.6164430000000003E-4</c:v>
                </c:pt>
                <c:pt idx="256" formatCode="General">
                  <c:v>5.1905579999999998E-4</c:v>
                </c:pt>
                <c:pt idx="257" formatCode="General">
                  <c:v>4.4686759999999998E-4</c:v>
                </c:pt>
                <c:pt idx="258" formatCode="General">
                  <c:v>5.2349259999999996E-4</c:v>
                </c:pt>
                <c:pt idx="259" formatCode="General">
                  <c:v>5.4027700000000003E-4</c:v>
                </c:pt>
                <c:pt idx="260" formatCode="General">
                  <c:v>5.6956599999999997E-4</c:v>
                </c:pt>
                <c:pt idx="261" formatCode="General">
                  <c:v>4.3977259999999999E-4</c:v>
                </c:pt>
                <c:pt idx="262" formatCode="General">
                  <c:v>4.3923999999999998E-4</c:v>
                </c:pt>
                <c:pt idx="263" formatCode="General">
                  <c:v>4.3263230000000001E-4</c:v>
                </c:pt>
                <c:pt idx="264" formatCode="General">
                  <c:v>4.342061E-4</c:v>
                </c:pt>
                <c:pt idx="265" formatCode="General">
                  <c:v>5.1734670000000004E-4</c:v>
                </c:pt>
                <c:pt idx="266" formatCode="General">
                  <c:v>4.6406079999999997E-4</c:v>
                </c:pt>
                <c:pt idx="267" formatCode="General">
                  <c:v>4.1249839999999999E-4</c:v>
                </c:pt>
                <c:pt idx="268" formatCode="General">
                  <c:v>5.2398189999999995E-4</c:v>
                </c:pt>
                <c:pt idx="269" formatCode="General">
                  <c:v>5.2421800000000001E-4</c:v>
                </c:pt>
                <c:pt idx="270" formatCode="General">
                  <c:v>3.9444300000000002E-4</c:v>
                </c:pt>
                <c:pt idx="271" formatCode="General">
                  <c:v>4.9452939999999998E-4</c:v>
                </c:pt>
                <c:pt idx="272" formatCode="General">
                  <c:v>4.4985709999999999E-4</c:v>
                </c:pt>
                <c:pt idx="273" formatCode="General">
                  <c:v>4.0846440000000001E-4</c:v>
                </c:pt>
                <c:pt idx="274" formatCode="General">
                  <c:v>4.698166E-4</c:v>
                </c:pt>
                <c:pt idx="275" formatCode="General">
                  <c:v>5.742147E-4</c:v>
                </c:pt>
                <c:pt idx="276" formatCode="General">
                  <c:v>3.9171019999999999E-4</c:v>
                </c:pt>
                <c:pt idx="277" formatCode="General">
                  <c:v>4.7503790000000002E-4</c:v>
                </c:pt>
                <c:pt idx="278" formatCode="General">
                  <c:v>5.3400509999999997E-4</c:v>
                </c:pt>
                <c:pt idx="279" formatCode="General">
                  <c:v>5.1912300000000002E-4</c:v>
                </c:pt>
                <c:pt idx="280" formatCode="General">
                  <c:v>3.5281359999999999E-4</c:v>
                </c:pt>
                <c:pt idx="281" formatCode="General">
                  <c:v>5.7302950000000003E-4</c:v>
                </c:pt>
                <c:pt idx="282" formatCode="General">
                  <c:v>5.1658810000000004E-4</c:v>
                </c:pt>
                <c:pt idx="283" formatCode="General">
                  <c:v>4.3869429999999999E-4</c:v>
                </c:pt>
                <c:pt idx="284" formatCode="General">
                  <c:v>4.7856979999999998E-4</c:v>
                </c:pt>
                <c:pt idx="285" formatCode="General">
                  <c:v>3.633787E-4</c:v>
                </c:pt>
                <c:pt idx="286" formatCode="General">
                  <c:v>3.8567320000000002E-4</c:v>
                </c:pt>
                <c:pt idx="287" formatCode="General">
                  <c:v>3.3502819999999998E-4</c:v>
                </c:pt>
                <c:pt idx="288" formatCode="General">
                  <c:v>4.5596709999999997E-4</c:v>
                </c:pt>
                <c:pt idx="289" formatCode="General">
                  <c:v>4.500269E-4</c:v>
                </c:pt>
                <c:pt idx="290" formatCode="General">
                  <c:v>4.4044130000000001E-4</c:v>
                </c:pt>
                <c:pt idx="291" formatCode="General">
                  <c:v>4.3627979999999998E-4</c:v>
                </c:pt>
                <c:pt idx="292" formatCode="General">
                  <c:v>4.4362680000000003E-4</c:v>
                </c:pt>
                <c:pt idx="293" formatCode="General">
                  <c:v>4.9988460000000001E-4</c:v>
                </c:pt>
                <c:pt idx="294" formatCode="General">
                  <c:v>7.3234389999999997E-4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Sheet1!$AE$4:$AE$398</c:f>
              <c:numCache>
                <c:formatCode>0.00E+00</c:formatCode>
                <c:ptCount val="395"/>
                <c:pt idx="0">
                  <c:v>1.5973642499999999E-2</c:v>
                </c:pt>
                <c:pt idx="1">
                  <c:v>1.71568673E-2</c:v>
                </c:pt>
                <c:pt idx="2">
                  <c:v>1.8340092200000001E-2</c:v>
                </c:pt>
                <c:pt idx="3">
                  <c:v>1.9523315100000001E-2</c:v>
                </c:pt>
                <c:pt idx="4">
                  <c:v>2.07065362E-2</c:v>
                </c:pt>
                <c:pt idx="5">
                  <c:v>2.1889757400000001E-2</c:v>
                </c:pt>
                <c:pt idx="6">
                  <c:v>2.30729748E-2</c:v>
                </c:pt>
                <c:pt idx="7">
                  <c:v>2.4256190300000001E-2</c:v>
                </c:pt>
                <c:pt idx="8">
                  <c:v>2.5439403999999999E-2</c:v>
                </c:pt>
                <c:pt idx="9">
                  <c:v>2.6622615799999999E-2</c:v>
                </c:pt>
                <c:pt idx="10">
                  <c:v>2.7805823800000001E-2</c:v>
                </c:pt>
                <c:pt idx="11">
                  <c:v>2.89890319E-2</c:v>
                </c:pt>
                <c:pt idx="12">
                  <c:v>3.0172234400000001E-2</c:v>
                </c:pt>
                <c:pt idx="13">
                  <c:v>3.1355436899999999E-2</c:v>
                </c:pt>
                <c:pt idx="14">
                  <c:v>3.2538637500000002E-2</c:v>
                </c:pt>
                <c:pt idx="15">
                  <c:v>3.3721834399999998E-2</c:v>
                </c:pt>
                <c:pt idx="16">
                  <c:v>3.4905027599999999E-2</c:v>
                </c:pt>
                <c:pt idx="17">
                  <c:v>3.6088216999999999E-2</c:v>
                </c:pt>
                <c:pt idx="18">
                  <c:v>3.7271402799999999E-2</c:v>
                </c:pt>
                <c:pt idx="19">
                  <c:v>3.8454588499999998E-2</c:v>
                </c:pt>
                <c:pt idx="20">
                  <c:v>3.9637770500000002E-2</c:v>
                </c:pt>
                <c:pt idx="21">
                  <c:v>4.08209488E-2</c:v>
                </c:pt>
                <c:pt idx="22">
                  <c:v>4.2004119600000001E-2</c:v>
                </c:pt>
                <c:pt idx="23">
                  <c:v>4.3187290400000002E-2</c:v>
                </c:pt>
                <c:pt idx="24">
                  <c:v>4.4370457500000002E-2</c:v>
                </c:pt>
                <c:pt idx="25">
                  <c:v>4.5553620900000001E-2</c:v>
                </c:pt>
                <c:pt idx="26">
                  <c:v>4.67367806E-2</c:v>
                </c:pt>
                <c:pt idx="27">
                  <c:v>4.7919936500000003E-2</c:v>
                </c:pt>
                <c:pt idx="28">
                  <c:v>4.9103088699999999E-2</c:v>
                </c:pt>
                <c:pt idx="29">
                  <c:v>5.0286233399999998E-2</c:v>
                </c:pt>
                <c:pt idx="30">
                  <c:v>5.1469374399999997E-2</c:v>
                </c:pt>
                <c:pt idx="31">
                  <c:v>5.2652515499999997E-2</c:v>
                </c:pt>
                <c:pt idx="32">
                  <c:v>5.3835648999999999E-2</c:v>
                </c:pt>
                <c:pt idx="33">
                  <c:v>5.5018778900000002E-2</c:v>
                </c:pt>
                <c:pt idx="34">
                  <c:v>5.6201901300000003E-2</c:v>
                </c:pt>
                <c:pt idx="35">
                  <c:v>5.7385023700000003E-2</c:v>
                </c:pt>
                <c:pt idx="36">
                  <c:v>5.85681386E-2</c:v>
                </c:pt>
                <c:pt idx="37">
                  <c:v>5.9751246100000002E-2</c:v>
                </c:pt>
                <c:pt idx="38">
                  <c:v>6.0934349899999997E-2</c:v>
                </c:pt>
                <c:pt idx="39">
                  <c:v>6.2117449900000003E-2</c:v>
                </c:pt>
                <c:pt idx="40">
                  <c:v>6.3300542500000001E-2</c:v>
                </c:pt>
                <c:pt idx="41">
                  <c:v>6.4483635100000006E-2</c:v>
                </c:pt>
                <c:pt idx="42">
                  <c:v>6.5666720299999995E-2</c:v>
                </c:pt>
                <c:pt idx="43">
                  <c:v>6.6849798000000002E-2</c:v>
                </c:pt>
                <c:pt idx="44">
                  <c:v>6.8032868199999999E-2</c:v>
                </c:pt>
                <c:pt idx="45">
                  <c:v>6.9215930999999994E-2</c:v>
                </c:pt>
                <c:pt idx="46">
                  <c:v>7.0398993800000004E-2</c:v>
                </c:pt>
                <c:pt idx="47">
                  <c:v>7.1582049100000003E-2</c:v>
                </c:pt>
                <c:pt idx="48">
                  <c:v>7.2765097000000001E-2</c:v>
                </c:pt>
                <c:pt idx="49">
                  <c:v>7.3948137499999997E-2</c:v>
                </c:pt>
                <c:pt idx="50">
                  <c:v>7.5131177899999999E-2</c:v>
                </c:pt>
                <c:pt idx="51" formatCode="General">
                  <c:v>7.6314203400000002E-2</c:v>
                </c:pt>
                <c:pt idx="52" formatCode="General">
                  <c:v>7.7497229000000001E-2</c:v>
                </c:pt>
                <c:pt idx="53" formatCode="General">
                  <c:v>7.8680247100000003E-2</c:v>
                </c:pt>
                <c:pt idx="54" formatCode="General">
                  <c:v>7.9863257699999995E-2</c:v>
                </c:pt>
                <c:pt idx="55" formatCode="General">
                  <c:v>8.1046253400000004E-2</c:v>
                </c:pt>
                <c:pt idx="56" formatCode="General">
                  <c:v>8.2229249200000007E-2</c:v>
                </c:pt>
                <c:pt idx="57" formatCode="General">
                  <c:v>8.34122375E-2</c:v>
                </c:pt>
                <c:pt idx="58" formatCode="General">
                  <c:v>8.4595225800000007E-2</c:v>
                </c:pt>
                <c:pt idx="59" formatCode="General">
                  <c:v>8.5778199099999994E-2</c:v>
                </c:pt>
                <c:pt idx="60" formatCode="General">
                  <c:v>8.6961165100000001E-2</c:v>
                </c:pt>
                <c:pt idx="61" formatCode="General">
                  <c:v>8.8144123599999999E-2</c:v>
                </c:pt>
                <c:pt idx="62" formatCode="General">
                  <c:v>8.93270746E-2</c:v>
                </c:pt>
                <c:pt idx="63" formatCode="General">
                  <c:v>9.0510025600000002E-2</c:v>
                </c:pt>
                <c:pt idx="64" formatCode="General">
                  <c:v>9.16929618E-2</c:v>
                </c:pt>
                <c:pt idx="65" formatCode="General">
                  <c:v>9.2875890399999994E-2</c:v>
                </c:pt>
                <c:pt idx="66" formatCode="General">
                  <c:v>9.4058811699999995E-2</c:v>
                </c:pt>
                <c:pt idx="67" formatCode="General">
                  <c:v>9.5241725400000005E-2</c:v>
                </c:pt>
                <c:pt idx="68" formatCode="General">
                  <c:v>9.6424631799999994E-2</c:v>
                </c:pt>
                <c:pt idx="69" formatCode="General">
                  <c:v>9.7607523200000004E-2</c:v>
                </c:pt>
                <c:pt idx="70" formatCode="General">
                  <c:v>9.8790414600000001E-2</c:v>
                </c:pt>
                <c:pt idx="71" formatCode="General">
                  <c:v>9.9973298599999996E-2</c:v>
                </c:pt>
                <c:pt idx="72" formatCode="General">
                  <c:v>0.10115616769999999</c:v>
                </c:pt>
                <c:pt idx="73" formatCode="General">
                  <c:v>0.1023390293</c:v>
                </c:pt>
                <c:pt idx="74" formatCode="General">
                  <c:v>0.10352188349999999</c:v>
                </c:pt>
                <c:pt idx="75" formatCode="General">
                  <c:v>0.1047047302</c:v>
                </c:pt>
                <c:pt idx="76" formatCode="General">
                  <c:v>0.1058875695</c:v>
                </c:pt>
                <c:pt idx="77" formatCode="General">
                  <c:v>0.10707038639999999</c:v>
                </c:pt>
                <c:pt idx="78" formatCode="General">
                  <c:v>0.1082532108</c:v>
                </c:pt>
                <c:pt idx="79" formatCode="General">
                  <c:v>0.10943602030000001</c:v>
                </c:pt>
                <c:pt idx="80" formatCode="General">
                  <c:v>0.1106188223</c:v>
                </c:pt>
                <c:pt idx="81" formatCode="General">
                  <c:v>0.1118016094</c:v>
                </c:pt>
                <c:pt idx="82" formatCode="General">
                  <c:v>0.1129843965</c:v>
                </c:pt>
                <c:pt idx="83" formatCode="General">
                  <c:v>0.1141671687</c:v>
                </c:pt>
                <c:pt idx="84" formatCode="General">
                  <c:v>0.1153499335</c:v>
                </c:pt>
                <c:pt idx="85" formatCode="General">
                  <c:v>0.1165326834</c:v>
                </c:pt>
                <c:pt idx="86" formatCode="General">
                  <c:v>0.1177154183</c:v>
                </c:pt>
                <c:pt idx="87" formatCode="General">
                  <c:v>0.1188981533</c:v>
                </c:pt>
                <c:pt idx="88" formatCode="General">
                  <c:v>0.1200808808</c:v>
                </c:pt>
                <c:pt idx="89" formatCode="General">
                  <c:v>0.12126359339999999</c:v>
                </c:pt>
                <c:pt idx="90" formatCode="General">
                  <c:v>0.12244629109999999</c:v>
                </c:pt>
                <c:pt idx="91" formatCode="General">
                  <c:v>0.1236289814</c:v>
                </c:pt>
                <c:pt idx="92" formatCode="General">
                  <c:v>0.1248116568</c:v>
                </c:pt>
                <c:pt idx="93" formatCode="General">
                  <c:v>0.12599432469999999</c:v>
                </c:pt>
                <c:pt idx="94" formatCode="General">
                  <c:v>0.1271769851</c:v>
                </c:pt>
                <c:pt idx="95" formatCode="General">
                  <c:v>0.12835964559999999</c:v>
                </c:pt>
                <c:pt idx="96" formatCode="General">
                  <c:v>0.12954227630000001</c:v>
                </c:pt>
                <c:pt idx="97" formatCode="General">
                  <c:v>0.13072490689999999</c:v>
                </c:pt>
                <c:pt idx="98" formatCode="General">
                  <c:v>0.1319075227</c:v>
                </c:pt>
                <c:pt idx="99" formatCode="General">
                  <c:v>0.13309012349999999</c:v>
                </c:pt>
                <c:pt idx="100" formatCode="General">
                  <c:v>0.1342727095</c:v>
                </c:pt>
                <c:pt idx="101" formatCode="General">
                  <c:v>0.13545529540000001</c:v>
                </c:pt>
                <c:pt idx="102" formatCode="General">
                  <c:v>0.13663786650000001</c:v>
                </c:pt>
                <c:pt idx="103" formatCode="General">
                  <c:v>0.13782042259999999</c:v>
                </c:pt>
                <c:pt idx="104" formatCode="General">
                  <c:v>0.1390029639</c:v>
                </c:pt>
                <c:pt idx="105" formatCode="General">
                  <c:v>0.1401855052</c:v>
                </c:pt>
                <c:pt idx="106" formatCode="General">
                  <c:v>0.14136803149999999</c:v>
                </c:pt>
                <c:pt idx="107" formatCode="General">
                  <c:v>0.142550543</c:v>
                </c:pt>
                <c:pt idx="108" formatCode="General">
                  <c:v>0.14373303949999999</c:v>
                </c:pt>
                <c:pt idx="109" formatCode="General">
                  <c:v>0.1449155211</c:v>
                </c:pt>
                <c:pt idx="110" formatCode="General">
                  <c:v>0.14609800279999999</c:v>
                </c:pt>
                <c:pt idx="111" formatCode="General">
                  <c:v>0.1472804546</c:v>
                </c:pt>
                <c:pt idx="112" formatCode="General">
                  <c:v>0.14846290649999999</c:v>
                </c:pt>
                <c:pt idx="113" formatCode="General">
                  <c:v>0.14964534339999999</c:v>
                </c:pt>
                <c:pt idx="114" formatCode="General">
                  <c:v>0.15082776549999999</c:v>
                </c:pt>
                <c:pt idx="115" formatCode="General">
                  <c:v>0.15201017259999999</c:v>
                </c:pt>
                <c:pt idx="116" formatCode="General">
                  <c:v>0.1531925797</c:v>
                </c:pt>
                <c:pt idx="117" formatCode="General">
                  <c:v>0.15437495709999999</c:v>
                </c:pt>
                <c:pt idx="118" formatCode="General">
                  <c:v>0.1555573344</c:v>
                </c:pt>
                <c:pt idx="119" formatCode="General">
                  <c:v>0.1567396969</c:v>
                </c:pt>
                <c:pt idx="120" formatCode="General">
                  <c:v>0.15792204439999999</c:v>
                </c:pt>
                <c:pt idx="121" formatCode="General">
                  <c:v>0.15910437699999999</c:v>
                </c:pt>
                <c:pt idx="122" formatCode="General">
                  <c:v>0.16028667990000001</c:v>
                </c:pt>
                <c:pt idx="123" formatCode="General">
                  <c:v>0.16146898270000001</c:v>
                </c:pt>
                <c:pt idx="124" formatCode="General">
                  <c:v>0.16265128549999999</c:v>
                </c:pt>
                <c:pt idx="125" formatCode="General">
                  <c:v>0.16383355860000001</c:v>
                </c:pt>
                <c:pt idx="126" formatCode="General">
                  <c:v>0.16501581670000001</c:v>
                </c:pt>
                <c:pt idx="127" formatCode="General">
                  <c:v>0.16619807480000001</c:v>
                </c:pt>
                <c:pt idx="128" formatCode="General">
                  <c:v>0.16738030309999999</c:v>
                </c:pt>
                <c:pt idx="129" formatCode="General">
                  <c:v>0.16856251659999999</c:v>
                </c:pt>
                <c:pt idx="130" formatCode="General">
                  <c:v>0.16974473000000001</c:v>
                </c:pt>
                <c:pt idx="131" formatCode="General">
                  <c:v>0.17092691360000001</c:v>
                </c:pt>
                <c:pt idx="132" formatCode="General">
                  <c:v>0.17210909720000001</c:v>
                </c:pt>
                <c:pt idx="133" formatCode="General">
                  <c:v>0.173291266</c:v>
                </c:pt>
                <c:pt idx="134" formatCode="General">
                  <c:v>0.17447340489999999</c:v>
                </c:pt>
                <c:pt idx="135" formatCode="General">
                  <c:v>0.17565554380000001</c:v>
                </c:pt>
                <c:pt idx="136" formatCode="General">
                  <c:v>0.1768376529</c:v>
                </c:pt>
                <c:pt idx="137" formatCode="General">
                  <c:v>0.178019762</c:v>
                </c:pt>
                <c:pt idx="138" formatCode="General">
                  <c:v>0.17920185629999999</c:v>
                </c:pt>
                <c:pt idx="139" formatCode="General">
                  <c:v>0.18038392070000001</c:v>
                </c:pt>
                <c:pt idx="140" formatCode="General">
                  <c:v>0.18156598509999999</c:v>
                </c:pt>
                <c:pt idx="141" formatCode="General">
                  <c:v>0.18274801969999999</c:v>
                </c:pt>
                <c:pt idx="142" formatCode="General">
                  <c:v>0.18393005430000001</c:v>
                </c:pt>
                <c:pt idx="143" formatCode="General">
                  <c:v>0.1851120591</c:v>
                </c:pt>
                <c:pt idx="144" formatCode="General">
                  <c:v>0.1862940639</c:v>
                </c:pt>
                <c:pt idx="145" formatCode="General">
                  <c:v>0.18747602399999999</c:v>
                </c:pt>
                <c:pt idx="146" formatCode="General">
                  <c:v>0.18865799899999999</c:v>
                </c:pt>
                <c:pt idx="147" formatCode="General">
                  <c:v>0.1898399442</c:v>
                </c:pt>
                <c:pt idx="148" formatCode="General">
                  <c:v>0.19102187449999999</c:v>
                </c:pt>
                <c:pt idx="149" formatCode="General">
                  <c:v>0.1922037899</c:v>
                </c:pt>
                <c:pt idx="150" formatCode="General">
                  <c:v>0.19338569050000001</c:v>
                </c:pt>
                <c:pt idx="151" formatCode="General">
                  <c:v>0.1945675761</c:v>
                </c:pt>
                <c:pt idx="152" formatCode="General">
                  <c:v>0.1957494467</c:v>
                </c:pt>
                <c:pt idx="153" formatCode="General">
                  <c:v>0.19693127269999999</c:v>
                </c:pt>
                <c:pt idx="154" formatCode="General">
                  <c:v>0.1981131136</c:v>
                </c:pt>
                <c:pt idx="155" formatCode="General">
                  <c:v>0.19929492469999999</c:v>
                </c:pt>
                <c:pt idx="156" formatCode="General">
                  <c:v>0.2004767358</c:v>
                </c:pt>
                <c:pt idx="157" formatCode="General">
                  <c:v>0.20165851709999999</c:v>
                </c:pt>
                <c:pt idx="158" formatCode="General">
                  <c:v>0.2028402835</c:v>
                </c:pt>
                <c:pt idx="159" formatCode="General">
                  <c:v>0.20402202010000001</c:v>
                </c:pt>
                <c:pt idx="160" formatCode="General">
                  <c:v>0.20520375669999999</c:v>
                </c:pt>
                <c:pt idx="161" formatCode="General">
                  <c:v>0.2063854635</c:v>
                </c:pt>
                <c:pt idx="162" formatCode="General">
                  <c:v>0.20756715540000001</c:v>
                </c:pt>
                <c:pt idx="163" formatCode="General">
                  <c:v>0.20874883229999999</c:v>
                </c:pt>
                <c:pt idx="164" formatCode="General">
                  <c:v>0.2099304944</c:v>
                </c:pt>
                <c:pt idx="165" formatCode="General">
                  <c:v>0.21111212670000001</c:v>
                </c:pt>
                <c:pt idx="166" formatCode="General">
                  <c:v>0.212293759</c:v>
                </c:pt>
                <c:pt idx="167" formatCode="General">
                  <c:v>0.21347536149999999</c:v>
                </c:pt>
                <c:pt idx="168" formatCode="General">
                  <c:v>0.21465694900000001</c:v>
                </c:pt>
                <c:pt idx="169" formatCode="General">
                  <c:v>0.21583852170000001</c:v>
                </c:pt>
                <c:pt idx="170" formatCode="General">
                  <c:v>0.21702006460000001</c:v>
                </c:pt>
                <c:pt idx="171" formatCode="General">
                  <c:v>0.21820159259999999</c:v>
                </c:pt>
                <c:pt idx="172" formatCode="General">
                  <c:v>0.2193831205</c:v>
                </c:pt>
                <c:pt idx="173" formatCode="General">
                  <c:v>0.22056460380000001</c:v>
                </c:pt>
                <c:pt idx="174" formatCode="General">
                  <c:v>0.22174608709999999</c:v>
                </c:pt>
                <c:pt idx="175" formatCode="General">
                  <c:v>0.22292754049999999</c:v>
                </c:pt>
                <c:pt idx="176" formatCode="General">
                  <c:v>0.22410897909999999</c:v>
                </c:pt>
                <c:pt idx="177" formatCode="General">
                  <c:v>0.22529040280000001</c:v>
                </c:pt>
                <c:pt idx="178" formatCode="General">
                  <c:v>0.2264717966</c:v>
                </c:pt>
                <c:pt idx="179" formatCode="General">
                  <c:v>0.22765317560000001</c:v>
                </c:pt>
                <c:pt idx="180" formatCode="General">
                  <c:v>0.22883453970000001</c:v>
                </c:pt>
                <c:pt idx="181" formatCode="General">
                  <c:v>0.23001588880000001</c:v>
                </c:pt>
                <c:pt idx="182" formatCode="General">
                  <c:v>0.2311972082</c:v>
                </c:pt>
                <c:pt idx="183" formatCode="General">
                  <c:v>0.2323785126</c:v>
                </c:pt>
                <c:pt idx="184" formatCode="General">
                  <c:v>0.23355978729999999</c:v>
                </c:pt>
                <c:pt idx="185" formatCode="General">
                  <c:v>0.23474106189999999</c:v>
                </c:pt>
                <c:pt idx="186" formatCode="General">
                  <c:v>0.23592230680000001</c:v>
                </c:pt>
                <c:pt idx="187" formatCode="General">
                  <c:v>0.23710352179999999</c:v>
                </c:pt>
                <c:pt idx="188" formatCode="General">
                  <c:v>0.23828473689999999</c:v>
                </c:pt>
                <c:pt idx="189" formatCode="General">
                  <c:v>0.23946590719999999</c:v>
                </c:pt>
                <c:pt idx="190" formatCode="General">
                  <c:v>0.2406470627</c:v>
                </c:pt>
                <c:pt idx="191" formatCode="General">
                  <c:v>0.24182821809999999</c:v>
                </c:pt>
                <c:pt idx="192" formatCode="General">
                  <c:v>0.24300934369999999</c:v>
                </c:pt>
                <c:pt idx="193" formatCode="General">
                  <c:v>0.2441904396</c:v>
                </c:pt>
                <c:pt idx="194" formatCode="General">
                  <c:v>0.2453715205</c:v>
                </c:pt>
                <c:pt idx="195" formatCode="General">
                  <c:v>0.24655258660000001</c:v>
                </c:pt>
                <c:pt idx="196" formatCode="General">
                  <c:v>0.2477336228</c:v>
                </c:pt>
                <c:pt idx="197" formatCode="General">
                  <c:v>0.24891462919999999</c:v>
                </c:pt>
                <c:pt idx="198" formatCode="General">
                  <c:v>0.25009563569999999</c:v>
                </c:pt>
                <c:pt idx="199" formatCode="General">
                  <c:v>0.25127661229999998</c:v>
                </c:pt>
                <c:pt idx="200" formatCode="General">
                  <c:v>0.25245755910000001</c:v>
                </c:pt>
                <c:pt idx="201" formatCode="General">
                  <c:v>0.25363847610000001</c:v>
                </c:pt>
                <c:pt idx="202" formatCode="General">
                  <c:v>0.25481939320000002</c:v>
                </c:pt>
                <c:pt idx="203" formatCode="General">
                  <c:v>0.2560002804</c:v>
                </c:pt>
                <c:pt idx="204" formatCode="General">
                  <c:v>0.25718116759999998</c:v>
                </c:pt>
                <c:pt idx="205" formatCode="General">
                  <c:v>0.25836199520000003</c:v>
                </c:pt>
                <c:pt idx="206" formatCode="General">
                  <c:v>0.25954282280000002</c:v>
                </c:pt>
                <c:pt idx="207" formatCode="General">
                  <c:v>0.26072362069999999</c:v>
                </c:pt>
                <c:pt idx="208" formatCode="General">
                  <c:v>0.26190441850000001</c:v>
                </c:pt>
                <c:pt idx="209" formatCode="General">
                  <c:v>0.26308515669999999</c:v>
                </c:pt>
                <c:pt idx="210" formatCode="General">
                  <c:v>0.26426589490000002</c:v>
                </c:pt>
                <c:pt idx="211" formatCode="General">
                  <c:v>0.26544660329999997</c:v>
                </c:pt>
                <c:pt idx="212" formatCode="General">
                  <c:v>0.26662731169999998</c:v>
                </c:pt>
                <c:pt idx="213" formatCode="General">
                  <c:v>0.2678079605</c:v>
                </c:pt>
                <c:pt idx="214" formatCode="General">
                  <c:v>0.26898860930000001</c:v>
                </c:pt>
                <c:pt idx="215" formatCode="General">
                  <c:v>0.27016922830000001</c:v>
                </c:pt>
                <c:pt idx="216" formatCode="General">
                  <c:v>0.2713498473</c:v>
                </c:pt>
                <c:pt idx="217" formatCode="General">
                  <c:v>0.27253040670000001</c:v>
                </c:pt>
                <c:pt idx="218" formatCode="General">
                  <c:v>0.27371096610000001</c:v>
                </c:pt>
                <c:pt idx="219" formatCode="General">
                  <c:v>0.27489149569999999</c:v>
                </c:pt>
                <c:pt idx="220" formatCode="General">
                  <c:v>0.2760719955</c:v>
                </c:pt>
                <c:pt idx="221" formatCode="General">
                  <c:v>0.27725246549999999</c:v>
                </c:pt>
                <c:pt idx="222" formatCode="General">
                  <c:v>0.27843293549999998</c:v>
                </c:pt>
                <c:pt idx="223" formatCode="General">
                  <c:v>0.2796133757</c:v>
                </c:pt>
                <c:pt idx="224" formatCode="General">
                  <c:v>0.28079378599999999</c:v>
                </c:pt>
                <c:pt idx="225" formatCode="General">
                  <c:v>0.28197416660000002</c:v>
                </c:pt>
                <c:pt idx="226" formatCode="General">
                  <c:v>0.2831545472</c:v>
                </c:pt>
                <c:pt idx="227" formatCode="General">
                  <c:v>0.28433486819999998</c:v>
                </c:pt>
                <c:pt idx="228" formatCode="General">
                  <c:v>0.28551518920000002</c:v>
                </c:pt>
                <c:pt idx="229" formatCode="General">
                  <c:v>0.28669548030000003</c:v>
                </c:pt>
                <c:pt idx="230" formatCode="General">
                  <c:v>0.28787577149999999</c:v>
                </c:pt>
                <c:pt idx="231" formatCode="General">
                  <c:v>0.28905600310000001</c:v>
                </c:pt>
                <c:pt idx="232" formatCode="General">
                  <c:v>0.29023623469999998</c:v>
                </c:pt>
                <c:pt idx="233" formatCode="General">
                  <c:v>0.29141640660000001</c:v>
                </c:pt>
                <c:pt idx="234" formatCode="General">
                  <c:v>0.29259657859999999</c:v>
                </c:pt>
                <c:pt idx="235" formatCode="General">
                  <c:v>0.2937767208</c:v>
                </c:pt>
                <c:pt idx="236" formatCode="General">
                  <c:v>0.29495683309999998</c:v>
                </c:pt>
                <c:pt idx="237" formatCode="General">
                  <c:v>0.29613694550000003</c:v>
                </c:pt>
                <c:pt idx="238" formatCode="General">
                  <c:v>0.29731699820000002</c:v>
                </c:pt>
                <c:pt idx="239" formatCode="General">
                  <c:v>0.29849705100000001</c:v>
                </c:pt>
                <c:pt idx="240" formatCode="General">
                  <c:v>0.29967707399999999</c:v>
                </c:pt>
                <c:pt idx="241" formatCode="General">
                  <c:v>0.30085706709999999</c:v>
                </c:pt>
                <c:pt idx="242" formatCode="General">
                  <c:v>0.30203703050000003</c:v>
                </c:pt>
                <c:pt idx="243" formatCode="General">
                  <c:v>0.30321696399999998</c:v>
                </c:pt>
                <c:pt idx="244" formatCode="General">
                  <c:v>0.30439689759999999</c:v>
                </c:pt>
                <c:pt idx="245" formatCode="General">
                  <c:v>0.30557677150000001</c:v>
                </c:pt>
                <c:pt idx="246" formatCode="General">
                  <c:v>0.30675664540000003</c:v>
                </c:pt>
                <c:pt idx="247" formatCode="General">
                  <c:v>0.30793648959999997</c:v>
                </c:pt>
                <c:pt idx="248" formatCode="General">
                  <c:v>0.3091163039</c:v>
                </c:pt>
                <c:pt idx="249" formatCode="General">
                  <c:v>0.31029608850000001</c:v>
                </c:pt>
                <c:pt idx="250" formatCode="General">
                  <c:v>0.31147584319999999</c:v>
                </c:pt>
                <c:pt idx="251" formatCode="General">
                  <c:v>0.3126555681</c:v>
                </c:pt>
                <c:pt idx="252" formatCode="General">
                  <c:v>0.31383529310000002</c:v>
                </c:pt>
                <c:pt idx="253" formatCode="General">
                  <c:v>0.31501495839999999</c:v>
                </c:pt>
                <c:pt idx="254" formatCode="General">
                  <c:v>0.31619462370000001</c:v>
                </c:pt>
                <c:pt idx="255" formatCode="General">
                  <c:v>0.31737422939999999</c:v>
                </c:pt>
                <c:pt idx="256" formatCode="General">
                  <c:v>0.31855383520000002</c:v>
                </c:pt>
                <c:pt idx="257" formatCode="General">
                  <c:v>0.31973341109999998</c:v>
                </c:pt>
                <c:pt idx="258" formatCode="General">
                  <c:v>0.32091295720000002</c:v>
                </c:pt>
                <c:pt idx="259" formatCode="General">
                  <c:v>0.32209247349999998</c:v>
                </c:pt>
                <c:pt idx="260" formatCode="General">
                  <c:v>0.32327196000000002</c:v>
                </c:pt>
                <c:pt idx="261" formatCode="General">
                  <c:v>0.32445141669999999</c:v>
                </c:pt>
                <c:pt idx="262" formatCode="General">
                  <c:v>0.32563087340000002</c:v>
                </c:pt>
                <c:pt idx="263" formatCode="General">
                  <c:v>0.3268102705</c:v>
                </c:pt>
                <c:pt idx="264" formatCode="General">
                  <c:v>0.32798966769999999</c:v>
                </c:pt>
                <c:pt idx="265" formatCode="General">
                  <c:v>0.32916900519999998</c:v>
                </c:pt>
                <c:pt idx="266" formatCode="General">
                  <c:v>0.33034834270000002</c:v>
                </c:pt>
                <c:pt idx="267" formatCode="General">
                  <c:v>0.33152765039999998</c:v>
                </c:pt>
                <c:pt idx="268" formatCode="General">
                  <c:v>0.33270689850000001</c:v>
                </c:pt>
                <c:pt idx="269" formatCode="General">
                  <c:v>0.33388614649999998</c:v>
                </c:pt>
                <c:pt idx="270" formatCode="General">
                  <c:v>0.33506536479999999</c:v>
                </c:pt>
                <c:pt idx="271" formatCode="General">
                  <c:v>0.33624455330000003</c:v>
                </c:pt>
                <c:pt idx="272" formatCode="General">
                  <c:v>0.33742371199999999</c:v>
                </c:pt>
                <c:pt idx="273" formatCode="General">
                  <c:v>0.33860284089999998</c:v>
                </c:pt>
                <c:pt idx="274" formatCode="General">
                  <c:v>0.33978194</c:v>
                </c:pt>
                <c:pt idx="275" formatCode="General">
                  <c:v>0.34096100930000001</c:v>
                </c:pt>
                <c:pt idx="276" formatCode="General">
                  <c:v>0.34214004869999998</c:v>
                </c:pt>
                <c:pt idx="277" formatCode="General">
                  <c:v>0.34331905839999999</c:v>
                </c:pt>
                <c:pt idx="278" formatCode="General">
                  <c:v>0.34449803829999998</c:v>
                </c:pt>
                <c:pt idx="279" formatCode="General">
                  <c:v>0.3456769884</c:v>
                </c:pt>
                <c:pt idx="280" formatCode="General">
                  <c:v>0.34685590859999998</c:v>
                </c:pt>
                <c:pt idx="281" formatCode="General">
                  <c:v>0.34803479910000001</c:v>
                </c:pt>
                <c:pt idx="282" formatCode="General">
                  <c:v>0.34921365980000002</c:v>
                </c:pt>
                <c:pt idx="283" formatCode="General">
                  <c:v>0.35039252040000002</c:v>
                </c:pt>
                <c:pt idx="284" formatCode="General">
                  <c:v>0.35157132149999998</c:v>
                </c:pt>
                <c:pt idx="285" formatCode="General">
                  <c:v>0.35275009270000002</c:v>
                </c:pt>
                <c:pt idx="286" formatCode="General">
                  <c:v>0.35392883419999999</c:v>
                </c:pt>
                <c:pt idx="287" formatCode="General">
                  <c:v>0.35510754589999999</c:v>
                </c:pt>
                <c:pt idx="288" formatCode="General">
                  <c:v>0.35628625749999998</c:v>
                </c:pt>
                <c:pt idx="289" formatCode="General">
                  <c:v>0.35746490959999999</c:v>
                </c:pt>
                <c:pt idx="290" formatCode="General">
                  <c:v>0.35864353180000003</c:v>
                </c:pt>
                <c:pt idx="291" formatCode="General">
                  <c:v>0.35982212419999998</c:v>
                </c:pt>
                <c:pt idx="292" formatCode="General">
                  <c:v>0.36100068689999998</c:v>
                </c:pt>
                <c:pt idx="293" formatCode="General">
                  <c:v>0.3621792197</c:v>
                </c:pt>
                <c:pt idx="294" formatCode="General">
                  <c:v>0.3633577228</c:v>
                </c:pt>
              </c:numCache>
            </c:numRef>
          </c:xVal>
          <c:yVal>
            <c:numRef>
              <c:f>Sheet1!$AI$4:$AI$398</c:f>
              <c:numCache>
                <c:formatCode>0.00E+00</c:formatCode>
                <c:ptCount val="395"/>
                <c:pt idx="0">
                  <c:v>0.1002476121058798</c:v>
                </c:pt>
                <c:pt idx="1">
                  <c:v>9.950747633371336E-2</c:v>
                </c:pt>
                <c:pt idx="2">
                  <c:v>9.8767340498994521E-2</c:v>
                </c:pt>
                <c:pt idx="3">
                  <c:v>9.8027205915324128E-2</c:v>
                </c:pt>
                <c:pt idx="4">
                  <c:v>9.705477486049563E-2</c:v>
                </c:pt>
                <c:pt idx="5">
                  <c:v>9.5925617477603614E-2</c:v>
                </c:pt>
                <c:pt idx="6">
                  <c:v>9.4796463721081775E-2</c:v>
                </c:pt>
                <c:pt idx="7">
                  <c:v>9.3667311777744997E-2</c:v>
                </c:pt>
                <c:pt idx="8">
                  <c:v>9.2538161552162504E-2</c:v>
                </c:pt>
                <c:pt idx="9">
                  <c:v>9.14090131397651E-2</c:v>
                </c:pt>
                <c:pt idx="10">
                  <c:v>9.0279868353737872E-2</c:v>
                </c:pt>
                <c:pt idx="11">
                  <c:v>8.9150723472279828E-2</c:v>
                </c:pt>
                <c:pt idx="12">
                  <c:v>8.7984572178007495E-2</c:v>
                </c:pt>
                <c:pt idx="13">
                  <c:v>8.6601172148348643E-2</c:v>
                </c:pt>
                <c:pt idx="14">
                  <c:v>8.5217774340169222E-2</c:v>
                </c:pt>
                <c:pt idx="15">
                  <c:v>8.3834380858028801E-2</c:v>
                </c:pt>
                <c:pt idx="16">
                  <c:v>8.2450991701927323E-2</c:v>
                </c:pt>
                <c:pt idx="17">
                  <c:v>8.1067606988784777E-2</c:v>
                </c:pt>
                <c:pt idx="18">
                  <c:v>7.9684226484761214E-2</c:v>
                </c:pt>
                <c:pt idx="19">
                  <c:v>7.8300846097657611E-2</c:v>
                </c:pt>
                <c:pt idx="20">
                  <c:v>7.6917470036592966E-2</c:v>
                </c:pt>
                <c:pt idx="21">
                  <c:v>7.5461380779319465E-2</c:v>
                </c:pt>
                <c:pt idx="22">
                  <c:v>7.3973215602761669E-2</c:v>
                </c:pt>
                <c:pt idx="23">
                  <c:v>7.2485050426203845E-2</c:v>
                </c:pt>
                <c:pt idx="24">
                  <c:v>7.0996889903421428E-2</c:v>
                </c:pt>
                <c:pt idx="25">
                  <c:v>6.9508734034414418E-2</c:v>
                </c:pt>
                <c:pt idx="26">
                  <c:v>6.8020582819182773E-2</c:v>
                </c:pt>
                <c:pt idx="27">
                  <c:v>6.6532436383504243E-2</c:v>
                </c:pt>
                <c:pt idx="28">
                  <c:v>6.5044294601601105E-2</c:v>
                </c:pt>
                <c:pt idx="29">
                  <c:v>6.356421215768733E-2</c:v>
                </c:pt>
                <c:pt idx="30">
                  <c:v>6.2109358609966449E-2</c:v>
                </c:pt>
                <c:pt idx="31">
                  <c:v>6.0654504939280228E-2</c:v>
                </c:pt>
                <c:pt idx="32">
                  <c:v>5.9199660613961091E-2</c:v>
                </c:pt>
                <c:pt idx="33">
                  <c:v>5.7744820715394773E-2</c:v>
                </c:pt>
                <c:pt idx="34">
                  <c:v>5.6289990039230201E-2</c:v>
                </c:pt>
                <c:pt idx="35">
                  <c:v>5.4835159363065621E-2</c:v>
                </c:pt>
                <c:pt idx="36">
                  <c:v>5.3380337909302786E-2</c:v>
                </c:pt>
                <c:pt idx="37">
                  <c:v>5.1925525554976315E-2</c:v>
                </c:pt>
                <c:pt idx="38">
                  <c:v>5.0580797391513561E-2</c:v>
                </c:pt>
                <c:pt idx="39">
                  <c:v>4.9265380182827286E-2</c:v>
                </c:pt>
                <c:pt idx="40">
                  <c:v>4.7949971201752671E-2</c:v>
                </c:pt>
                <c:pt idx="41">
                  <c:v>4.663456222067805E-2</c:v>
                </c:pt>
                <c:pt idx="42">
                  <c:v>4.531916146721509E-2</c:v>
                </c:pt>
                <c:pt idx="43">
                  <c:v>4.4003769052547714E-2</c:v>
                </c:pt>
                <c:pt idx="44">
                  <c:v>4.2688384976675937E-2</c:v>
                </c:pt>
                <c:pt idx="45">
                  <c:v>4.1373009128415808E-2</c:v>
                </c:pt>
                <c:pt idx="46">
                  <c:v>4.0126033105335676E-2</c:v>
                </c:pt>
                <c:pt idx="47">
                  <c:v>3.9013477708987353E-2</c:v>
                </c:pt>
                <c:pt idx="48">
                  <c:v>3.7900929271662796E-2</c:v>
                </c:pt>
                <c:pt idx="49">
                  <c:v>3.6788387793361986E-2</c:v>
                </c:pt>
                <c:pt idx="50">
                  <c:v>3.5675846409102034E-2</c:v>
                </c:pt>
                <c:pt idx="51">
                  <c:v>3.4563319036930447E-2</c:v>
                </c:pt>
                <c:pt idx="52">
                  <c:v>3.3450791570717994E-2</c:v>
                </c:pt>
                <c:pt idx="53">
                  <c:v>3.233827115757016E-2</c:v>
                </c:pt>
                <c:pt idx="54">
                  <c:v>3.1225757797486951E-2</c:v>
                </c:pt>
                <c:pt idx="55">
                  <c:v>3.0310853842927216E-2</c:v>
                </c:pt>
                <c:pt idx="56">
                  <c:v>2.9421774960894573E-2</c:v>
                </c:pt>
                <c:pt idx="57">
                  <c:v>2.8532701715476717E-2</c:v>
                </c:pt>
                <c:pt idx="58">
                  <c:v>2.764362847005886E-2</c:v>
                </c:pt>
                <c:pt idx="59">
                  <c:v>2.6754566497870575E-2</c:v>
                </c:pt>
                <c:pt idx="60">
                  <c:v>2.5865510011987336E-2</c:v>
                </c:pt>
                <c:pt idx="61">
                  <c:v>2.4976459162718886E-2</c:v>
                </c:pt>
                <c:pt idx="62">
                  <c:v>2.4087413950065223E-2</c:v>
                </c:pt>
                <c:pt idx="63">
                  <c:v>2.3288774821781232E-2</c:v>
                </c:pt>
                <c:pt idx="64">
                  <c:v>2.2609425559438713E-2</c:v>
                </c:pt>
                <c:pt idx="65">
                  <c:v>2.1930080661705549E-2</c:v>
                </c:pt>
                <c:pt idx="66">
                  <c:v>2.12507399562945E-2</c:v>
                </c:pt>
                <c:pt idx="67">
                  <c:v>2.0571403615492801E-2</c:v>
                </c:pt>
                <c:pt idx="68">
                  <c:v>1.9892071467013241E-2</c:v>
                </c:pt>
                <c:pt idx="69">
                  <c:v>1.9212747932894226E-2</c:v>
                </c:pt>
                <c:pt idx="70">
                  <c:v>1.8533424398775214E-2</c:v>
                </c:pt>
                <c:pt idx="71">
                  <c:v>1.785410511440742E-2</c:v>
                </c:pt>
                <c:pt idx="72">
                  <c:v>1.7345782813991781E-2</c:v>
                </c:pt>
                <c:pt idx="73">
                  <c:v>1.6841412645948257E-2</c:v>
                </c:pt>
                <c:pt idx="74">
                  <c:v>1.6337045633252112E-2</c:v>
                </c:pt>
                <c:pt idx="75">
                  <c:v>1.5832681818543162E-2</c:v>
                </c:pt>
                <c:pt idx="76">
                  <c:v>1.5328321159181592E-2</c:v>
                </c:pt>
                <c:pt idx="77">
                  <c:v>1.4823970051141805E-2</c:v>
                </c:pt>
                <c:pt idx="78">
                  <c:v>1.4319615745114811E-2</c:v>
                </c:pt>
                <c:pt idx="79">
                  <c:v>1.3815267792422394E-2</c:v>
                </c:pt>
                <c:pt idx="80">
                  <c:v>1.3380333813515673E-2</c:v>
                </c:pt>
                <c:pt idx="81">
                  <c:v>1.3008663821501737E-2</c:v>
                </c:pt>
                <c:pt idx="82">
                  <c:v>1.2636993829487794E-2</c:v>
                </c:pt>
                <c:pt idx="83">
                  <c:v>1.2265328519536149E-2</c:v>
                </c:pt>
                <c:pt idx="84">
                  <c:v>1.1893665534904034E-2</c:v>
                </c:pt>
                <c:pt idx="85">
                  <c:v>1.1522007232334203E-2</c:v>
                </c:pt>
                <c:pt idx="86">
                  <c:v>1.115035364324991E-2</c:v>
                </c:pt>
                <c:pt idx="87">
                  <c:v>1.0778700022742378E-2</c:v>
                </c:pt>
                <c:pt idx="88">
                  <c:v>1.0413445550493618E-2</c:v>
                </c:pt>
                <c:pt idx="89">
                  <c:v>1.0135338670742117E-2</c:v>
                </c:pt>
                <c:pt idx="90">
                  <c:v>9.8572352946249744E-3</c:v>
                </c:pt>
                <c:pt idx="91">
                  <c:v>9.5791336585678479E-3</c:v>
                </c:pt>
                <c:pt idx="92">
                  <c:v>9.3010355261450937E-3</c:v>
                </c:pt>
                <c:pt idx="93">
                  <c:v>9.0229391572966833E-3</c:v>
                </c:pt>
                <c:pt idx="94">
                  <c:v>8.744844552022615E-3</c:v>
                </c:pt>
                <c:pt idx="95">
                  <c:v>8.4667499232342226E-3</c:v>
                </c:pt>
                <c:pt idx="96">
                  <c:v>8.1886623017145537E-3</c:v>
                </c:pt>
                <c:pt idx="97">
                  <c:v>7.9495577941425689E-3</c:v>
                </c:pt>
                <c:pt idx="98">
                  <c:v>7.7350708342913679E-3</c:v>
                </c:pt>
                <c:pt idx="99">
                  <c:v>7.5205865949385742E-3</c:v>
                </c:pt>
                <c:pt idx="100">
                  <c:v>7.3061050398108719E-3</c:v>
                </c:pt>
                <c:pt idx="101">
                  <c:v>7.091623502819824E-3</c:v>
                </c:pt>
                <c:pt idx="102">
                  <c:v>6.8771446500538709E-3</c:v>
                </c:pt>
                <c:pt idx="103">
                  <c:v>6.6626685177863278E-3</c:v>
                </c:pt>
                <c:pt idx="104">
                  <c:v>6.4481950697438707E-3</c:v>
                </c:pt>
                <c:pt idx="105">
                  <c:v>6.2406448168133202E-3</c:v>
                </c:pt>
                <c:pt idx="106">
                  <c:v>6.0703068699129292E-3</c:v>
                </c:pt>
                <c:pt idx="107">
                  <c:v>5.8999710548903773E-3</c:v>
                </c:pt>
                <c:pt idx="108">
                  <c:v>5.7296374005548281E-3</c:v>
                </c:pt>
                <c:pt idx="109">
                  <c:v>5.5593058925016946E-3</c:v>
                </c:pt>
                <c:pt idx="110">
                  <c:v>5.3889743700439854E-3</c:v>
                </c:pt>
                <c:pt idx="111">
                  <c:v>5.2186471545556928E-3</c:v>
                </c:pt>
                <c:pt idx="112">
                  <c:v>5.0483199246628219E-3</c:v>
                </c:pt>
                <c:pt idx="113">
                  <c:v>4.8779948554569501E-3</c:v>
                </c:pt>
                <c:pt idx="114">
                  <c:v>4.7310193520458945E-3</c:v>
                </c:pt>
                <c:pt idx="115">
                  <c:v>4.5940488076025255E-3</c:v>
                </c:pt>
                <c:pt idx="116">
                  <c:v>4.4570782631591565E-3</c:v>
                </c:pt>
                <c:pt idx="117">
                  <c:v>4.3201111591764981E-3</c:v>
                </c:pt>
                <c:pt idx="118">
                  <c:v>4.1831440667778799E-3</c:v>
                </c:pt>
                <c:pt idx="119">
                  <c:v>4.0461786888175951E-3</c:v>
                </c:pt>
                <c:pt idx="120">
                  <c:v>3.9092150484637336E-3</c:v>
                </c:pt>
                <c:pt idx="121">
                  <c:v>3.7722531341322428E-3</c:v>
                </c:pt>
                <c:pt idx="122">
                  <c:v>3.6420700780930809E-3</c:v>
                </c:pt>
                <c:pt idx="123">
                  <c:v>3.5330542635939777E-3</c:v>
                </c:pt>
                <c:pt idx="124">
                  <c:v>3.424038449094874E-3</c:v>
                </c:pt>
                <c:pt idx="125">
                  <c:v>3.3150253731240812E-3</c:v>
                </c:pt>
                <c:pt idx="126">
                  <c:v>3.2060136802483938E-3</c:v>
                </c:pt>
                <c:pt idx="127">
                  <c:v>3.0970019873727069E-3</c:v>
                </c:pt>
                <c:pt idx="128">
                  <c:v>2.9879930422459702E-3</c:v>
                </c:pt>
                <c:pt idx="129">
                  <c:v>2.878985461773067E-3</c:v>
                </c:pt>
                <c:pt idx="130">
                  <c:v>2.7699778905207972E-3</c:v>
                </c:pt>
                <c:pt idx="131">
                  <c:v>2.680452774040797E-3</c:v>
                </c:pt>
                <c:pt idx="132">
                  <c:v>2.5962923267293619E-3</c:v>
                </c:pt>
                <c:pt idx="133">
                  <c:v>2.5121329330399047E-3</c:v>
                </c:pt>
                <c:pt idx="134">
                  <c:v>2.4279756679515996E-3</c:v>
                </c:pt>
                <c:pt idx="135">
                  <c:v>2.3438184028632919E-3</c:v>
                </c:pt>
                <c:pt idx="136">
                  <c:v>2.2596632592570731E-3</c:v>
                </c:pt>
                <c:pt idx="137">
                  <c:v>2.1755081156508544E-3</c:v>
                </c:pt>
                <c:pt idx="138">
                  <c:v>2.0913540256666122E-3</c:v>
                </c:pt>
                <c:pt idx="139">
                  <c:v>2.0143566730125699E-3</c:v>
                </c:pt>
                <c:pt idx="140">
                  <c:v>1.9522332406317932E-3</c:v>
                </c:pt>
                <c:pt idx="141">
                  <c:v>1.8901113743909693E-3</c:v>
                </c:pt>
                <c:pt idx="142">
                  <c:v>1.8279895081501449E-3</c:v>
                </c:pt>
                <c:pt idx="143">
                  <c:v>1.765869208049274E-3</c:v>
                </c:pt>
                <c:pt idx="144">
                  <c:v>1.7037489079484037E-3</c:v>
                </c:pt>
                <c:pt idx="145">
                  <c:v>1.6416309570574661E-3</c:v>
                </c:pt>
                <c:pt idx="146">
                  <c:v>1.579512223096549E-3</c:v>
                </c:pt>
                <c:pt idx="147">
                  <c:v>1.5173950552755859E-3</c:v>
                </c:pt>
                <c:pt idx="148">
                  <c:v>1.4713614210720468E-3</c:v>
                </c:pt>
                <c:pt idx="149">
                  <c:v>1.4278473703118074E-3</c:v>
                </c:pt>
                <c:pt idx="150">
                  <c:v>1.3843338644365492E-3</c:v>
                </c:pt>
                <c:pt idx="151">
                  <c:v>1.3408209108095844E-3</c:v>
                </c:pt>
                <c:pt idx="152">
                  <c:v>1.2973085094309118E-3</c:v>
                </c:pt>
                <c:pt idx="153">
                  <c:v>1.2537977500704952E-3</c:v>
                </c:pt>
                <c:pt idx="154">
                  <c:v>1.2102864421434411E-3</c:v>
                </c:pt>
                <c:pt idx="155">
                  <c:v>1.1667762313496617E-3</c:v>
                </c:pt>
                <c:pt idx="156">
                  <c:v>1.1292107921507077E-3</c:v>
                </c:pt>
                <c:pt idx="157">
                  <c:v>1.100438184335865E-3</c:v>
                </c:pt>
                <c:pt idx="158">
                  <c:v>1.071665939288529E-3</c:v>
                </c:pt>
                <c:pt idx="159">
                  <c:v>1.0428944197762072E-3</c:v>
                </c:pt>
                <c:pt idx="160">
                  <c:v>1.0141229002638859E-3</c:v>
                </c:pt>
                <c:pt idx="161">
                  <c:v>9.8535210628657947E-4</c:v>
                </c:pt>
                <c:pt idx="162">
                  <c:v>9.5658167507677982E-4</c:v>
                </c:pt>
                <c:pt idx="163">
                  <c:v>9.2781160906916951E-4</c:v>
                </c:pt>
                <c:pt idx="164">
                  <c:v>8.9904190339438496E-4</c:v>
                </c:pt>
                <c:pt idx="165">
                  <c:v>8.8050013904566451E-4</c:v>
                </c:pt>
                <c:pt idx="166">
                  <c:v>8.625975543604537E-4</c:v>
                </c:pt>
                <c:pt idx="167">
                  <c:v>8.4469542116681444E-4</c:v>
                </c:pt>
                <c:pt idx="168">
                  <c:v>8.2679351523403267E-4</c:v>
                </c:pt>
                <c:pt idx="169">
                  <c:v>8.0889183353196421E-4</c:v>
                </c:pt>
                <c:pt idx="170">
                  <c:v>7.9099060332146656E-4</c:v>
                </c:pt>
                <c:pt idx="171">
                  <c:v>7.7308959885675501E-4</c:v>
                </c:pt>
                <c:pt idx="172">
                  <c:v>7.5518859590711571E-4</c:v>
                </c:pt>
                <c:pt idx="173">
                  <c:v>7.4084679285581201E-4</c:v>
                </c:pt>
                <c:pt idx="174">
                  <c:v>7.3039299164661536E-4</c:v>
                </c:pt>
                <c:pt idx="175">
                  <c:v>7.1993945499355429E-4</c:v>
                </c:pt>
                <c:pt idx="176">
                  <c:v>7.0948604929135643E-4</c:v>
                </c:pt>
                <c:pt idx="177">
                  <c:v>6.9903277542482432E-4</c:v>
                </c:pt>
                <c:pt idx="178">
                  <c:v>6.8857976611442855E-4</c:v>
                </c:pt>
                <c:pt idx="179">
                  <c:v>6.7812688775489556E-4</c:v>
                </c:pt>
                <c:pt idx="180">
                  <c:v>6.6767414123102876E-4</c:v>
                </c:pt>
                <c:pt idx="181">
                  <c:v>6.5728481139727462E-4</c:v>
                </c:pt>
                <c:pt idx="182">
                  <c:v>6.5153757222325846E-4</c:v>
                </c:pt>
                <c:pt idx="183">
                  <c:v>6.4579040602576936E-4</c:v>
                </c:pt>
                <c:pt idx="184">
                  <c:v>6.4004338432180482E-4</c:v>
                </c:pt>
                <c:pt idx="185">
                  <c:v>6.3429636310435031E-4</c:v>
                </c:pt>
                <c:pt idx="186">
                  <c:v>6.2854948638042015E-4</c:v>
                </c:pt>
                <c:pt idx="187">
                  <c:v>6.2280275512303484E-4</c:v>
                </c:pt>
                <c:pt idx="188">
                  <c:v>6.1705602337913928E-4</c:v>
                </c:pt>
                <c:pt idx="189">
                  <c:v>6.1130950959180559E-4</c:v>
                </c:pt>
                <c:pt idx="190">
                  <c:v>6.0702526331661187E-4</c:v>
                </c:pt>
                <c:pt idx="191">
                  <c:v>6.0394792985208744E-4</c:v>
                </c:pt>
                <c:pt idx="192">
                  <c:v>6.0087067402725121E-4</c:v>
                </c:pt>
                <c:pt idx="193">
                  <c:v>5.9779349558156765E-4</c:v>
                </c:pt>
                <c:pt idx="194">
                  <c:v>5.9471635621626429E-4</c:v>
                </c:pt>
                <c:pt idx="195">
                  <c:v>5.9163925541026914E-4</c:v>
                </c:pt>
                <c:pt idx="196">
                  <c:v>5.8856223250449834E-4</c:v>
                </c:pt>
                <c:pt idx="197">
                  <c:v>5.8548528723841606E-4</c:v>
                </c:pt>
                <c:pt idx="198">
                  <c:v>5.8250813154798651E-4</c:v>
                </c:pt>
                <c:pt idx="199">
                  <c:v>5.8066353870450964E-4</c:v>
                </c:pt>
                <c:pt idx="200">
                  <c:v>5.7881899240629596E-4</c:v>
                </c:pt>
                <c:pt idx="201">
                  <c:v>5.7697449265334559E-4</c:v>
                </c:pt>
                <c:pt idx="202">
                  <c:v>5.7512999274420299E-4</c:v>
                </c:pt>
                <c:pt idx="203">
                  <c:v>5.7328553953651603E-4</c:v>
                </c:pt>
                <c:pt idx="204">
                  <c:v>5.7144108632882886E-4</c:v>
                </c:pt>
                <c:pt idx="205">
                  <c:v>5.6959672621166818E-4</c:v>
                </c:pt>
                <c:pt idx="206">
                  <c:v>5.6775236609450739E-4</c:v>
                </c:pt>
                <c:pt idx="207">
                  <c:v>5.6609567034140572E-4</c:v>
                </c:pt>
                <c:pt idx="208">
                  <c:v>5.6455751010661746E-4</c:v>
                </c:pt>
                <c:pt idx="209">
                  <c:v>5.6301942750946533E-4</c:v>
                </c:pt>
                <c:pt idx="210">
                  <c:v>5.6148134491231319E-4</c:v>
                </c:pt>
                <c:pt idx="211">
                  <c:v>5.5994330113397933E-4</c:v>
                </c:pt>
                <c:pt idx="212">
                  <c:v>5.5840525735564525E-4</c:v>
                </c:pt>
                <c:pt idx="213">
                  <c:v>5.5686729121494751E-4</c:v>
                </c:pt>
                <c:pt idx="214">
                  <c:v>5.5532932507424955E-4</c:v>
                </c:pt>
                <c:pt idx="215">
                  <c:v>5.5376211273214845E-4</c:v>
                </c:pt>
                <c:pt idx="216">
                  <c:v>5.5201987885345263E-4</c:v>
                </c:pt>
                <c:pt idx="217">
                  <c:v>5.5027773292619505E-4</c:v>
                </c:pt>
                <c:pt idx="218">
                  <c:v>5.4853558699893758E-4</c:v>
                </c:pt>
                <c:pt idx="219">
                  <c:v>5.4679348504739923E-4</c:v>
                </c:pt>
                <c:pt idx="220">
                  <c:v>5.4505142707157988E-4</c:v>
                </c:pt>
                <c:pt idx="221">
                  <c:v>5.4330941307147997E-4</c:v>
                </c:pt>
                <c:pt idx="222">
                  <c:v>5.4156739907137985E-4</c:v>
                </c:pt>
                <c:pt idx="223">
                  <c:v>5.3982542904699895E-4</c:v>
                </c:pt>
                <c:pt idx="224">
                  <c:v>5.3785664641245673E-4</c:v>
                </c:pt>
                <c:pt idx="225">
                  <c:v>5.3577742242728117E-4</c:v>
                </c:pt>
                <c:pt idx="226">
                  <c:v>5.3369819844210572E-4</c:v>
                </c:pt>
                <c:pt idx="227">
                  <c:v>5.3161907944150003E-4</c:v>
                </c:pt>
                <c:pt idx="228">
                  <c:v>5.2953996044089434E-4</c:v>
                </c:pt>
                <c:pt idx="229">
                  <c:v>5.2746089410872217E-4</c:v>
                </c:pt>
                <c:pt idx="230">
                  <c:v>5.253818276004013E-4</c:v>
                </c:pt>
                <c:pt idx="231">
                  <c:v>5.233028660766504E-4</c:v>
                </c:pt>
                <c:pt idx="232">
                  <c:v>5.211802904615025E-4</c:v>
                </c:pt>
                <c:pt idx="233">
                  <c:v>5.1888354855874621E-4</c:v>
                </c:pt>
                <c:pt idx="234">
                  <c:v>5.1658680646137921E-4</c:v>
                </c:pt>
                <c:pt idx="235">
                  <c:v>5.1429012235802859E-4</c:v>
                </c:pt>
                <c:pt idx="236">
                  <c:v>5.119934964433056E-4</c:v>
                </c:pt>
                <c:pt idx="237">
                  <c:v>5.0969687033397169E-4</c:v>
                </c:pt>
                <c:pt idx="238">
                  <c:v>5.0740036040728157E-4</c:v>
                </c:pt>
                <c:pt idx="239">
                  <c:v>5.0510385028598075E-4</c:v>
                </c:pt>
                <c:pt idx="240">
                  <c:v>5.0280739815869652E-4</c:v>
                </c:pt>
                <c:pt idx="241">
                  <c:v>5.0053746595834798E-4</c:v>
                </c:pt>
                <c:pt idx="242">
                  <c:v>4.9827756090215218E-4</c:v>
                </c:pt>
                <c:pt idx="243">
                  <c:v>4.960177131114286E-4</c:v>
                </c:pt>
                <c:pt idx="244">
                  <c:v>4.9375786512918167E-4</c:v>
                </c:pt>
                <c:pt idx="245">
                  <c:v>4.9149813148635548E-4</c:v>
                </c:pt>
                <c:pt idx="246">
                  <c:v>4.8923839784352952E-4</c:v>
                </c:pt>
                <c:pt idx="247">
                  <c:v>4.8697872108312892E-4</c:v>
                </c:pt>
                <c:pt idx="248">
                  <c:v>4.8471910158820046E-4</c:v>
                </c:pt>
                <c:pt idx="249">
                  <c:v>4.8253021654563288E-4</c:v>
                </c:pt>
                <c:pt idx="250">
                  <c:v>4.805523236060954E-4</c:v>
                </c:pt>
                <c:pt idx="251">
                  <c:v>4.7857448062712149E-4</c:v>
                </c:pt>
                <c:pt idx="252">
                  <c:v>4.7659663748049464E-4</c:v>
                </c:pt>
                <c:pt idx="253">
                  <c:v>4.7461889442264771E-4</c:v>
                </c:pt>
                <c:pt idx="254">
                  <c:v>4.7264115136480078E-4</c:v>
                </c:pt>
                <c:pt idx="255">
                  <c:v>4.7066350822808078E-4</c:v>
                </c:pt>
                <c:pt idx="256">
                  <c:v>4.6868586492370795E-4</c:v>
                </c:pt>
                <c:pt idx="257">
                  <c:v>4.6670827174755152E-4</c:v>
                </c:pt>
                <c:pt idx="258">
                  <c:v>4.6504397812387649E-4</c:v>
                </c:pt>
                <c:pt idx="259">
                  <c:v>4.6347119496876793E-4</c:v>
                </c:pt>
                <c:pt idx="260">
                  <c:v>4.6189845154938656E-4</c:v>
                </c:pt>
                <c:pt idx="261">
                  <c:v>4.6032574786573254E-4</c:v>
                </c:pt>
                <c:pt idx="262">
                  <c:v>4.5875304418207841E-4</c:v>
                </c:pt>
                <c:pt idx="263">
                  <c:v>4.5718041996987892E-4</c:v>
                </c:pt>
                <c:pt idx="264">
                  <c:v>4.5560779562433808E-4</c:v>
                </c:pt>
                <c:pt idx="265">
                  <c:v>4.5403525088359329E-4</c:v>
                </c:pt>
                <c:pt idx="266">
                  <c:v>4.5256794830135142E-4</c:v>
                </c:pt>
                <c:pt idx="267">
                  <c:v>4.5135173865687255E-4</c:v>
                </c:pt>
                <c:pt idx="268">
                  <c:v>4.5013559047734876E-4</c:v>
                </c:pt>
                <c:pt idx="269">
                  <c:v>4.4891944240095402E-4</c:v>
                </c:pt>
                <c:pt idx="270">
                  <c:v>4.4770332495390773E-4</c:v>
                </c:pt>
                <c:pt idx="271">
                  <c:v>4.4648723823933903E-4</c:v>
                </c:pt>
                <c:pt idx="272">
                  <c:v>4.4527118225724777E-4</c:v>
                </c:pt>
                <c:pt idx="273">
                  <c:v>4.4405515700763422E-4</c:v>
                </c:pt>
                <c:pt idx="274">
                  <c:v>4.4283916249049805E-4</c:v>
                </c:pt>
                <c:pt idx="275">
                  <c:v>4.4176896111164377E-4</c:v>
                </c:pt>
                <c:pt idx="276">
                  <c:v>4.407318605833416E-4</c:v>
                </c:pt>
                <c:pt idx="277">
                  <c:v>4.3969478617959958E-4</c:v>
                </c:pt>
                <c:pt idx="278">
                  <c:v>4.3865773798837908E-4</c:v>
                </c:pt>
                <c:pt idx="279">
                  <c:v>4.376207160096802E-4</c:v>
                </c:pt>
                <c:pt idx="280">
                  <c:v>4.3658372033146439E-4</c:v>
                </c:pt>
                <c:pt idx="281">
                  <c:v>4.3554675077780883E-4</c:v>
                </c:pt>
                <c:pt idx="282">
                  <c:v>4.3450980743667473E-4</c:v>
                </c:pt>
                <c:pt idx="283">
                  <c:v>4.3346168007859609E-4</c:v>
                </c:pt>
                <c:pt idx="284">
                  <c:v>4.3239120151924927E-4</c:v>
                </c:pt>
                <c:pt idx="285">
                  <c:v>4.3132075011232784E-4</c:v>
                </c:pt>
                <c:pt idx="286">
                  <c:v>4.3025032567621041E-4</c:v>
                </c:pt>
                <c:pt idx="287">
                  <c:v>4.2917992830170744E-4</c:v>
                </c:pt>
                <c:pt idx="288">
                  <c:v>4.2810953101801534E-4</c:v>
                </c:pt>
                <c:pt idx="289">
                  <c:v>4.270391877667416E-4</c:v>
                </c:pt>
                <c:pt idx="290">
                  <c:v>4.2596887166789323E-4</c:v>
                </c:pt>
                <c:pt idx="291">
                  <c:v>4.2489858263065953E-4</c:v>
                </c:pt>
                <c:pt idx="292">
                  <c:v>4.2366563722018595E-4</c:v>
                </c:pt>
                <c:pt idx="293">
                  <c:v>4.2240380625653876E-4</c:v>
                </c:pt>
                <c:pt idx="294">
                  <c:v>4.2114200709207411E-4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011328"/>
        <c:axId val="177557888"/>
      </c:scatterChart>
      <c:valAx>
        <c:axId val="177011328"/>
        <c:scaling>
          <c:orientation val="minMax"/>
        </c:scaling>
        <c:delete val="0"/>
        <c:axPos val="b"/>
        <c:numFmt formatCode="0.00E+00" sourceLinked="1"/>
        <c:majorTickMark val="out"/>
        <c:minorTickMark val="none"/>
        <c:tickLblPos val="nextTo"/>
        <c:crossAx val="177557888"/>
        <c:crosses val="autoZero"/>
        <c:crossBetween val="midCat"/>
      </c:valAx>
      <c:valAx>
        <c:axId val="177557888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70113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20241469816273"/>
          <c:y val="4.6770924467774859E-2"/>
          <c:w val="0.59789039370078745"/>
          <c:h val="0.8971988918051909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plus"/>
            <c:size val="2"/>
          </c:marker>
          <c:xVal>
            <c:numRef>
              <c:f>Sheet1!$AO$4:$AO$398</c:f>
              <c:numCache>
                <c:formatCode>0.00E+00</c:formatCode>
                <c:ptCount val="395"/>
                <c:pt idx="0">
                  <c:v>1.5973642499999999E-2</c:v>
                </c:pt>
                <c:pt idx="1">
                  <c:v>1.71568673E-2</c:v>
                </c:pt>
                <c:pt idx="2">
                  <c:v>1.8340092200000001E-2</c:v>
                </c:pt>
                <c:pt idx="3">
                  <c:v>1.9523315100000001E-2</c:v>
                </c:pt>
                <c:pt idx="4">
                  <c:v>2.07065362E-2</c:v>
                </c:pt>
                <c:pt idx="5">
                  <c:v>2.1889757400000001E-2</c:v>
                </c:pt>
                <c:pt idx="6">
                  <c:v>2.30729748E-2</c:v>
                </c:pt>
                <c:pt idx="7">
                  <c:v>2.4256190300000001E-2</c:v>
                </c:pt>
                <c:pt idx="8">
                  <c:v>2.5439403999999999E-2</c:v>
                </c:pt>
                <c:pt idx="9">
                  <c:v>2.6622615799999999E-2</c:v>
                </c:pt>
                <c:pt idx="10">
                  <c:v>2.7805823800000001E-2</c:v>
                </c:pt>
                <c:pt idx="11">
                  <c:v>2.89890319E-2</c:v>
                </c:pt>
                <c:pt idx="12">
                  <c:v>3.0172234400000001E-2</c:v>
                </c:pt>
                <c:pt idx="13">
                  <c:v>3.1355436899999999E-2</c:v>
                </c:pt>
                <c:pt idx="14">
                  <c:v>3.2538637500000002E-2</c:v>
                </c:pt>
                <c:pt idx="15">
                  <c:v>3.3721834399999998E-2</c:v>
                </c:pt>
                <c:pt idx="16">
                  <c:v>3.4905027599999999E-2</c:v>
                </c:pt>
                <c:pt idx="17">
                  <c:v>3.6088216999999999E-2</c:v>
                </c:pt>
                <c:pt idx="18">
                  <c:v>3.7271402799999999E-2</c:v>
                </c:pt>
                <c:pt idx="19">
                  <c:v>3.8454588499999998E-2</c:v>
                </c:pt>
                <c:pt idx="20">
                  <c:v>3.9637770500000002E-2</c:v>
                </c:pt>
                <c:pt idx="21">
                  <c:v>4.08209488E-2</c:v>
                </c:pt>
                <c:pt idx="22">
                  <c:v>4.2004119600000001E-2</c:v>
                </c:pt>
                <c:pt idx="23">
                  <c:v>4.3187290400000002E-2</c:v>
                </c:pt>
                <c:pt idx="24">
                  <c:v>4.4370457500000002E-2</c:v>
                </c:pt>
                <c:pt idx="25">
                  <c:v>4.5553620900000001E-2</c:v>
                </c:pt>
                <c:pt idx="26">
                  <c:v>4.67367806E-2</c:v>
                </c:pt>
                <c:pt idx="27">
                  <c:v>4.7919936500000003E-2</c:v>
                </c:pt>
                <c:pt idx="28">
                  <c:v>4.9103088699999999E-2</c:v>
                </c:pt>
                <c:pt idx="29">
                  <c:v>5.0286233399999998E-2</c:v>
                </c:pt>
                <c:pt idx="30">
                  <c:v>5.1469374399999997E-2</c:v>
                </c:pt>
                <c:pt idx="31">
                  <c:v>5.2652515499999997E-2</c:v>
                </c:pt>
                <c:pt idx="32">
                  <c:v>5.3835648999999999E-2</c:v>
                </c:pt>
                <c:pt idx="33">
                  <c:v>5.5018778900000002E-2</c:v>
                </c:pt>
                <c:pt idx="34">
                  <c:v>5.6201901300000003E-2</c:v>
                </c:pt>
                <c:pt idx="35">
                  <c:v>5.7385023700000003E-2</c:v>
                </c:pt>
                <c:pt idx="36">
                  <c:v>5.85681386E-2</c:v>
                </c:pt>
                <c:pt idx="37">
                  <c:v>5.9751246100000002E-2</c:v>
                </c:pt>
                <c:pt idx="38">
                  <c:v>6.0934349899999997E-2</c:v>
                </c:pt>
                <c:pt idx="39">
                  <c:v>6.2117449900000003E-2</c:v>
                </c:pt>
                <c:pt idx="40">
                  <c:v>6.3300542500000001E-2</c:v>
                </c:pt>
                <c:pt idx="41">
                  <c:v>6.4483635100000006E-2</c:v>
                </c:pt>
                <c:pt idx="42">
                  <c:v>6.5666720299999995E-2</c:v>
                </c:pt>
                <c:pt idx="43">
                  <c:v>6.6849798000000002E-2</c:v>
                </c:pt>
                <c:pt idx="44">
                  <c:v>6.8032868199999999E-2</c:v>
                </c:pt>
                <c:pt idx="45">
                  <c:v>6.9215930999999994E-2</c:v>
                </c:pt>
                <c:pt idx="46">
                  <c:v>7.0398993800000004E-2</c:v>
                </c:pt>
                <c:pt idx="47">
                  <c:v>7.1582049100000003E-2</c:v>
                </c:pt>
                <c:pt idx="48">
                  <c:v>7.2765097000000001E-2</c:v>
                </c:pt>
                <c:pt idx="49">
                  <c:v>7.3948137499999997E-2</c:v>
                </c:pt>
                <c:pt idx="50">
                  <c:v>7.5131177899999999E-2</c:v>
                </c:pt>
                <c:pt idx="51" formatCode="General">
                  <c:v>7.6314203400000002E-2</c:v>
                </c:pt>
                <c:pt idx="52" formatCode="General">
                  <c:v>7.7497229000000001E-2</c:v>
                </c:pt>
                <c:pt idx="53" formatCode="General">
                  <c:v>7.8680247100000003E-2</c:v>
                </c:pt>
                <c:pt idx="54" formatCode="General">
                  <c:v>7.9863257699999995E-2</c:v>
                </c:pt>
                <c:pt idx="55" formatCode="General">
                  <c:v>8.1046253400000004E-2</c:v>
                </c:pt>
                <c:pt idx="56" formatCode="General">
                  <c:v>8.2229249200000007E-2</c:v>
                </c:pt>
                <c:pt idx="57" formatCode="General">
                  <c:v>8.34122375E-2</c:v>
                </c:pt>
                <c:pt idx="58" formatCode="General">
                  <c:v>8.4595225800000007E-2</c:v>
                </c:pt>
                <c:pt idx="59" formatCode="General">
                  <c:v>8.5778199099999994E-2</c:v>
                </c:pt>
                <c:pt idx="60" formatCode="General">
                  <c:v>8.6961165100000001E-2</c:v>
                </c:pt>
                <c:pt idx="61" formatCode="General">
                  <c:v>8.8144123599999999E-2</c:v>
                </c:pt>
                <c:pt idx="62" formatCode="General">
                  <c:v>8.93270746E-2</c:v>
                </c:pt>
                <c:pt idx="63" formatCode="General">
                  <c:v>9.0510025600000002E-2</c:v>
                </c:pt>
                <c:pt idx="64" formatCode="General">
                  <c:v>9.16929618E-2</c:v>
                </c:pt>
                <c:pt idx="65" formatCode="General">
                  <c:v>9.2875890399999994E-2</c:v>
                </c:pt>
                <c:pt idx="66" formatCode="General">
                  <c:v>9.4058811699999995E-2</c:v>
                </c:pt>
                <c:pt idx="67" formatCode="General">
                  <c:v>9.5241725400000005E-2</c:v>
                </c:pt>
                <c:pt idx="68" formatCode="General">
                  <c:v>9.6424631799999994E-2</c:v>
                </c:pt>
                <c:pt idx="69" formatCode="General">
                  <c:v>9.7607523200000004E-2</c:v>
                </c:pt>
                <c:pt idx="70" formatCode="General">
                  <c:v>9.8790414600000001E-2</c:v>
                </c:pt>
                <c:pt idx="71" formatCode="General">
                  <c:v>9.9973298599999996E-2</c:v>
                </c:pt>
                <c:pt idx="72" formatCode="General">
                  <c:v>0.10115616769999999</c:v>
                </c:pt>
                <c:pt idx="73" formatCode="General">
                  <c:v>0.1023390293</c:v>
                </c:pt>
                <c:pt idx="74" formatCode="General">
                  <c:v>0.10352188349999999</c:v>
                </c:pt>
                <c:pt idx="75" formatCode="General">
                  <c:v>0.1047047302</c:v>
                </c:pt>
                <c:pt idx="76" formatCode="General">
                  <c:v>0.1058875695</c:v>
                </c:pt>
                <c:pt idx="77" formatCode="General">
                  <c:v>0.10707038639999999</c:v>
                </c:pt>
                <c:pt idx="78" formatCode="General">
                  <c:v>0.1082532108</c:v>
                </c:pt>
                <c:pt idx="79" formatCode="General">
                  <c:v>0.10943602030000001</c:v>
                </c:pt>
                <c:pt idx="80" formatCode="General">
                  <c:v>0.1106188223</c:v>
                </c:pt>
                <c:pt idx="81" formatCode="General">
                  <c:v>0.1118016094</c:v>
                </c:pt>
                <c:pt idx="82" formatCode="General">
                  <c:v>0.1129843965</c:v>
                </c:pt>
                <c:pt idx="83" formatCode="General">
                  <c:v>0.1141671687</c:v>
                </c:pt>
                <c:pt idx="84" formatCode="General">
                  <c:v>0.1153499335</c:v>
                </c:pt>
                <c:pt idx="85" formatCode="General">
                  <c:v>0.1165326834</c:v>
                </c:pt>
                <c:pt idx="86" formatCode="General">
                  <c:v>0.1177154183</c:v>
                </c:pt>
                <c:pt idx="87" formatCode="General">
                  <c:v>0.1188981533</c:v>
                </c:pt>
                <c:pt idx="88" formatCode="General">
                  <c:v>0.1200808808</c:v>
                </c:pt>
                <c:pt idx="89" formatCode="General">
                  <c:v>0.12126359339999999</c:v>
                </c:pt>
                <c:pt idx="90" formatCode="General">
                  <c:v>0.12244629109999999</c:v>
                </c:pt>
                <c:pt idx="91" formatCode="General">
                  <c:v>0.1236289814</c:v>
                </c:pt>
                <c:pt idx="92" formatCode="General">
                  <c:v>0.1248116568</c:v>
                </c:pt>
                <c:pt idx="93" formatCode="General">
                  <c:v>0.12599432469999999</c:v>
                </c:pt>
                <c:pt idx="94" formatCode="General">
                  <c:v>0.1271769851</c:v>
                </c:pt>
                <c:pt idx="95" formatCode="General">
                  <c:v>0.12835964559999999</c:v>
                </c:pt>
                <c:pt idx="96" formatCode="General">
                  <c:v>0.12954227630000001</c:v>
                </c:pt>
                <c:pt idx="97" formatCode="General">
                  <c:v>0.13072490689999999</c:v>
                </c:pt>
                <c:pt idx="98" formatCode="General">
                  <c:v>0.1319075227</c:v>
                </c:pt>
                <c:pt idx="99" formatCode="General">
                  <c:v>0.13309012349999999</c:v>
                </c:pt>
                <c:pt idx="100" formatCode="General">
                  <c:v>0.1342727095</c:v>
                </c:pt>
                <c:pt idx="101" formatCode="General">
                  <c:v>0.13545529540000001</c:v>
                </c:pt>
                <c:pt idx="102" formatCode="General">
                  <c:v>0.13663786650000001</c:v>
                </c:pt>
                <c:pt idx="103" formatCode="General">
                  <c:v>0.13782042259999999</c:v>
                </c:pt>
                <c:pt idx="104" formatCode="General">
                  <c:v>0.1390029639</c:v>
                </c:pt>
                <c:pt idx="105" formatCode="General">
                  <c:v>0.1401855052</c:v>
                </c:pt>
                <c:pt idx="106" formatCode="General">
                  <c:v>0.14136803149999999</c:v>
                </c:pt>
                <c:pt idx="107" formatCode="General">
                  <c:v>0.142550543</c:v>
                </c:pt>
                <c:pt idx="108" formatCode="General">
                  <c:v>0.14373303949999999</c:v>
                </c:pt>
                <c:pt idx="109" formatCode="General">
                  <c:v>0.1449155211</c:v>
                </c:pt>
                <c:pt idx="110" formatCode="General">
                  <c:v>0.14609800279999999</c:v>
                </c:pt>
                <c:pt idx="111" formatCode="General">
                  <c:v>0.1472804546</c:v>
                </c:pt>
                <c:pt idx="112" formatCode="General">
                  <c:v>0.14846290649999999</c:v>
                </c:pt>
                <c:pt idx="113" formatCode="General">
                  <c:v>0.14964534339999999</c:v>
                </c:pt>
                <c:pt idx="114" formatCode="General">
                  <c:v>0.15082776549999999</c:v>
                </c:pt>
                <c:pt idx="115" formatCode="General">
                  <c:v>0.15201017259999999</c:v>
                </c:pt>
                <c:pt idx="116" formatCode="General">
                  <c:v>0.1531925797</c:v>
                </c:pt>
                <c:pt idx="117" formatCode="General">
                  <c:v>0.15437495709999999</c:v>
                </c:pt>
                <c:pt idx="118" formatCode="General">
                  <c:v>0.1555573344</c:v>
                </c:pt>
                <c:pt idx="119" formatCode="General">
                  <c:v>0.1567396969</c:v>
                </c:pt>
                <c:pt idx="120" formatCode="General">
                  <c:v>0.15792204439999999</c:v>
                </c:pt>
                <c:pt idx="121" formatCode="General">
                  <c:v>0.15910437699999999</c:v>
                </c:pt>
                <c:pt idx="122" formatCode="General">
                  <c:v>0.16028667990000001</c:v>
                </c:pt>
                <c:pt idx="123" formatCode="General">
                  <c:v>0.16146898270000001</c:v>
                </c:pt>
                <c:pt idx="124" formatCode="General">
                  <c:v>0.16265128549999999</c:v>
                </c:pt>
                <c:pt idx="125" formatCode="General">
                  <c:v>0.16383355860000001</c:v>
                </c:pt>
                <c:pt idx="126" formatCode="General">
                  <c:v>0.16501581670000001</c:v>
                </c:pt>
                <c:pt idx="127" formatCode="General">
                  <c:v>0.16619807480000001</c:v>
                </c:pt>
                <c:pt idx="128" formatCode="General">
                  <c:v>0.16738030309999999</c:v>
                </c:pt>
                <c:pt idx="129" formatCode="General">
                  <c:v>0.16856251659999999</c:v>
                </c:pt>
                <c:pt idx="130" formatCode="General">
                  <c:v>0.16974473000000001</c:v>
                </c:pt>
                <c:pt idx="131" formatCode="General">
                  <c:v>0.17092691360000001</c:v>
                </c:pt>
                <c:pt idx="132" formatCode="General">
                  <c:v>0.17210909720000001</c:v>
                </c:pt>
                <c:pt idx="133" formatCode="General">
                  <c:v>0.173291266</c:v>
                </c:pt>
                <c:pt idx="134" formatCode="General">
                  <c:v>0.17447340489999999</c:v>
                </c:pt>
                <c:pt idx="135" formatCode="General">
                  <c:v>0.17565554380000001</c:v>
                </c:pt>
                <c:pt idx="136" formatCode="General">
                  <c:v>0.1768376529</c:v>
                </c:pt>
                <c:pt idx="137" formatCode="General">
                  <c:v>0.178019762</c:v>
                </c:pt>
                <c:pt idx="138" formatCode="General">
                  <c:v>0.17920185629999999</c:v>
                </c:pt>
                <c:pt idx="139" formatCode="General">
                  <c:v>0.18038392070000001</c:v>
                </c:pt>
                <c:pt idx="140" formatCode="General">
                  <c:v>0.18156598509999999</c:v>
                </c:pt>
                <c:pt idx="141" formatCode="General">
                  <c:v>0.18274801969999999</c:v>
                </c:pt>
                <c:pt idx="142" formatCode="General">
                  <c:v>0.18393005430000001</c:v>
                </c:pt>
                <c:pt idx="143" formatCode="General">
                  <c:v>0.1851120591</c:v>
                </c:pt>
                <c:pt idx="144" formatCode="General">
                  <c:v>0.1862940639</c:v>
                </c:pt>
                <c:pt idx="145" formatCode="General">
                  <c:v>0.18747602399999999</c:v>
                </c:pt>
                <c:pt idx="146" formatCode="General">
                  <c:v>0.18865799899999999</c:v>
                </c:pt>
                <c:pt idx="147" formatCode="General">
                  <c:v>0.1898399442</c:v>
                </c:pt>
                <c:pt idx="148" formatCode="General">
                  <c:v>0.19102187449999999</c:v>
                </c:pt>
                <c:pt idx="149" formatCode="General">
                  <c:v>0.1922037899</c:v>
                </c:pt>
                <c:pt idx="150" formatCode="General">
                  <c:v>0.19338569050000001</c:v>
                </c:pt>
                <c:pt idx="151" formatCode="General">
                  <c:v>0.1945675761</c:v>
                </c:pt>
                <c:pt idx="152" formatCode="General">
                  <c:v>0.1957494467</c:v>
                </c:pt>
                <c:pt idx="153" formatCode="General">
                  <c:v>0.19693127269999999</c:v>
                </c:pt>
                <c:pt idx="154" formatCode="General">
                  <c:v>0.1981131136</c:v>
                </c:pt>
                <c:pt idx="155" formatCode="General">
                  <c:v>0.19929492469999999</c:v>
                </c:pt>
                <c:pt idx="156" formatCode="General">
                  <c:v>0.2004767358</c:v>
                </c:pt>
                <c:pt idx="157" formatCode="General">
                  <c:v>0.20165851709999999</c:v>
                </c:pt>
                <c:pt idx="158" formatCode="General">
                  <c:v>0.2028402835</c:v>
                </c:pt>
                <c:pt idx="159" formatCode="General">
                  <c:v>0.20402202010000001</c:v>
                </c:pt>
                <c:pt idx="160" formatCode="General">
                  <c:v>0.20520375669999999</c:v>
                </c:pt>
                <c:pt idx="161" formatCode="General">
                  <c:v>0.2063854635</c:v>
                </c:pt>
                <c:pt idx="162" formatCode="General">
                  <c:v>0.20756715540000001</c:v>
                </c:pt>
                <c:pt idx="163" formatCode="General">
                  <c:v>0.20874883229999999</c:v>
                </c:pt>
                <c:pt idx="164" formatCode="General">
                  <c:v>0.2099304944</c:v>
                </c:pt>
                <c:pt idx="165" formatCode="General">
                  <c:v>0.21111212670000001</c:v>
                </c:pt>
                <c:pt idx="166" formatCode="General">
                  <c:v>0.212293759</c:v>
                </c:pt>
                <c:pt idx="167" formatCode="General">
                  <c:v>0.21347536149999999</c:v>
                </c:pt>
                <c:pt idx="168" formatCode="General">
                  <c:v>0.21465694900000001</c:v>
                </c:pt>
                <c:pt idx="169" formatCode="General">
                  <c:v>0.21583852170000001</c:v>
                </c:pt>
                <c:pt idx="170" formatCode="General">
                  <c:v>0.21702006460000001</c:v>
                </c:pt>
                <c:pt idx="171" formatCode="General">
                  <c:v>0.21820159259999999</c:v>
                </c:pt>
                <c:pt idx="172" formatCode="General">
                  <c:v>0.2193831205</c:v>
                </c:pt>
                <c:pt idx="173" formatCode="General">
                  <c:v>0.22056460380000001</c:v>
                </c:pt>
                <c:pt idx="174" formatCode="General">
                  <c:v>0.22174608709999999</c:v>
                </c:pt>
                <c:pt idx="175" formatCode="General">
                  <c:v>0.22292754049999999</c:v>
                </c:pt>
                <c:pt idx="176" formatCode="General">
                  <c:v>0.22410897909999999</c:v>
                </c:pt>
                <c:pt idx="177" formatCode="General">
                  <c:v>0.22529040280000001</c:v>
                </c:pt>
                <c:pt idx="178" formatCode="General">
                  <c:v>0.2264717966</c:v>
                </c:pt>
                <c:pt idx="179" formatCode="General">
                  <c:v>0.22765317560000001</c:v>
                </c:pt>
                <c:pt idx="180" formatCode="General">
                  <c:v>0.22883453970000001</c:v>
                </c:pt>
                <c:pt idx="181" formatCode="General">
                  <c:v>0.23001588880000001</c:v>
                </c:pt>
                <c:pt idx="182" formatCode="General">
                  <c:v>0.2311972082</c:v>
                </c:pt>
                <c:pt idx="183" formatCode="General">
                  <c:v>0.2323785126</c:v>
                </c:pt>
                <c:pt idx="184" formatCode="General">
                  <c:v>0.23355978729999999</c:v>
                </c:pt>
                <c:pt idx="185" formatCode="General">
                  <c:v>0.23474106189999999</c:v>
                </c:pt>
                <c:pt idx="186" formatCode="General">
                  <c:v>0.23592230680000001</c:v>
                </c:pt>
                <c:pt idx="187" formatCode="General">
                  <c:v>0.23710352179999999</c:v>
                </c:pt>
                <c:pt idx="188" formatCode="General">
                  <c:v>0.23828473689999999</c:v>
                </c:pt>
                <c:pt idx="189" formatCode="General">
                  <c:v>0.23946590719999999</c:v>
                </c:pt>
                <c:pt idx="190" formatCode="General">
                  <c:v>0.2406470627</c:v>
                </c:pt>
                <c:pt idx="191" formatCode="General">
                  <c:v>0.24182821809999999</c:v>
                </c:pt>
                <c:pt idx="192" formatCode="General">
                  <c:v>0.24300934369999999</c:v>
                </c:pt>
                <c:pt idx="193" formatCode="General">
                  <c:v>0.2441904396</c:v>
                </c:pt>
                <c:pt idx="194" formatCode="General">
                  <c:v>0.2453715205</c:v>
                </c:pt>
                <c:pt idx="195" formatCode="General">
                  <c:v>0.24655258660000001</c:v>
                </c:pt>
                <c:pt idx="196" formatCode="General">
                  <c:v>0.2477336228</c:v>
                </c:pt>
                <c:pt idx="197" formatCode="General">
                  <c:v>0.24891462919999999</c:v>
                </c:pt>
                <c:pt idx="198" formatCode="General">
                  <c:v>0.25009563569999999</c:v>
                </c:pt>
                <c:pt idx="199" formatCode="General">
                  <c:v>0.25127661229999998</c:v>
                </c:pt>
                <c:pt idx="200" formatCode="General">
                  <c:v>0.25245755910000001</c:v>
                </c:pt>
                <c:pt idx="201" formatCode="General">
                  <c:v>0.25363847610000001</c:v>
                </c:pt>
                <c:pt idx="202" formatCode="General">
                  <c:v>0.25481939320000002</c:v>
                </c:pt>
                <c:pt idx="203" formatCode="General">
                  <c:v>0.2560002804</c:v>
                </c:pt>
                <c:pt idx="204" formatCode="General">
                  <c:v>0.25718116759999998</c:v>
                </c:pt>
                <c:pt idx="205" formatCode="General">
                  <c:v>0.25836199520000003</c:v>
                </c:pt>
                <c:pt idx="206" formatCode="General">
                  <c:v>0.25954282280000002</c:v>
                </c:pt>
                <c:pt idx="207" formatCode="General">
                  <c:v>0.26072362069999999</c:v>
                </c:pt>
                <c:pt idx="208" formatCode="General">
                  <c:v>0.26190441850000001</c:v>
                </c:pt>
                <c:pt idx="209" formatCode="General">
                  <c:v>0.26308515669999999</c:v>
                </c:pt>
                <c:pt idx="210" formatCode="General">
                  <c:v>0.26426589490000002</c:v>
                </c:pt>
                <c:pt idx="211" formatCode="General">
                  <c:v>0.26544660329999997</c:v>
                </c:pt>
                <c:pt idx="212" formatCode="General">
                  <c:v>0.26662731169999998</c:v>
                </c:pt>
                <c:pt idx="213" formatCode="General">
                  <c:v>0.2678079605</c:v>
                </c:pt>
                <c:pt idx="214" formatCode="General">
                  <c:v>0.26898860930000001</c:v>
                </c:pt>
                <c:pt idx="215" formatCode="General">
                  <c:v>0.27016922830000001</c:v>
                </c:pt>
                <c:pt idx="216" formatCode="General">
                  <c:v>0.2713498473</c:v>
                </c:pt>
                <c:pt idx="217" formatCode="General">
                  <c:v>0.27253040670000001</c:v>
                </c:pt>
                <c:pt idx="218" formatCode="General">
                  <c:v>0.27371096610000001</c:v>
                </c:pt>
                <c:pt idx="219" formatCode="General">
                  <c:v>0.27489149569999999</c:v>
                </c:pt>
                <c:pt idx="220" formatCode="General">
                  <c:v>0.2760719955</c:v>
                </c:pt>
                <c:pt idx="221" formatCode="General">
                  <c:v>0.27725246549999999</c:v>
                </c:pt>
                <c:pt idx="222" formatCode="General">
                  <c:v>0.27843293549999998</c:v>
                </c:pt>
                <c:pt idx="223" formatCode="General">
                  <c:v>0.2796133757</c:v>
                </c:pt>
                <c:pt idx="224" formatCode="General">
                  <c:v>0.28079378599999999</c:v>
                </c:pt>
                <c:pt idx="225" formatCode="General">
                  <c:v>0.28197416660000002</c:v>
                </c:pt>
                <c:pt idx="226" formatCode="General">
                  <c:v>0.2831545472</c:v>
                </c:pt>
                <c:pt idx="227" formatCode="General">
                  <c:v>0.28433486819999998</c:v>
                </c:pt>
                <c:pt idx="228" formatCode="General">
                  <c:v>0.28551518920000002</c:v>
                </c:pt>
                <c:pt idx="229" formatCode="General">
                  <c:v>0.28669548030000003</c:v>
                </c:pt>
                <c:pt idx="230" formatCode="General">
                  <c:v>0.28787577149999999</c:v>
                </c:pt>
                <c:pt idx="231" formatCode="General">
                  <c:v>0.28905600310000001</c:v>
                </c:pt>
                <c:pt idx="232" formatCode="General">
                  <c:v>0.29023623469999998</c:v>
                </c:pt>
                <c:pt idx="233" formatCode="General">
                  <c:v>0.29141640660000001</c:v>
                </c:pt>
                <c:pt idx="234" formatCode="General">
                  <c:v>0.29259657859999999</c:v>
                </c:pt>
                <c:pt idx="235" formatCode="General">
                  <c:v>0.2937767208</c:v>
                </c:pt>
                <c:pt idx="236" formatCode="General">
                  <c:v>0.29495683309999998</c:v>
                </c:pt>
                <c:pt idx="237" formatCode="General">
                  <c:v>0.29613694550000003</c:v>
                </c:pt>
                <c:pt idx="238" formatCode="General">
                  <c:v>0.29731699820000002</c:v>
                </c:pt>
                <c:pt idx="239" formatCode="General">
                  <c:v>0.29849705100000001</c:v>
                </c:pt>
                <c:pt idx="240" formatCode="General">
                  <c:v>0.29967707399999999</c:v>
                </c:pt>
                <c:pt idx="241" formatCode="General">
                  <c:v>0.30085706709999999</c:v>
                </c:pt>
                <c:pt idx="242" formatCode="General">
                  <c:v>0.30203703050000003</c:v>
                </c:pt>
                <c:pt idx="243" formatCode="General">
                  <c:v>0.30321696399999998</c:v>
                </c:pt>
                <c:pt idx="244" formatCode="General">
                  <c:v>0.30439689759999999</c:v>
                </c:pt>
                <c:pt idx="245" formatCode="General">
                  <c:v>0.30557677150000001</c:v>
                </c:pt>
                <c:pt idx="246" formatCode="General">
                  <c:v>0.30675664540000003</c:v>
                </c:pt>
                <c:pt idx="247" formatCode="General">
                  <c:v>0.30793648959999997</c:v>
                </c:pt>
                <c:pt idx="248" formatCode="General">
                  <c:v>0.3091163039</c:v>
                </c:pt>
                <c:pt idx="249" formatCode="General">
                  <c:v>0.31029608850000001</c:v>
                </c:pt>
                <c:pt idx="250" formatCode="General">
                  <c:v>0.31147584319999999</c:v>
                </c:pt>
                <c:pt idx="251" formatCode="General">
                  <c:v>0.3126555681</c:v>
                </c:pt>
                <c:pt idx="252" formatCode="General">
                  <c:v>0.31383529310000002</c:v>
                </c:pt>
                <c:pt idx="253" formatCode="General">
                  <c:v>0.31501495839999999</c:v>
                </c:pt>
                <c:pt idx="254" formatCode="General">
                  <c:v>0.31619462370000001</c:v>
                </c:pt>
                <c:pt idx="255" formatCode="General">
                  <c:v>0.31737422939999999</c:v>
                </c:pt>
                <c:pt idx="256" formatCode="General">
                  <c:v>0.31855383520000002</c:v>
                </c:pt>
                <c:pt idx="257" formatCode="General">
                  <c:v>0.31973341109999998</c:v>
                </c:pt>
                <c:pt idx="258" formatCode="General">
                  <c:v>0.32091295720000002</c:v>
                </c:pt>
                <c:pt idx="259" formatCode="General">
                  <c:v>0.32209247349999998</c:v>
                </c:pt>
                <c:pt idx="260" formatCode="General">
                  <c:v>0.32327196000000002</c:v>
                </c:pt>
                <c:pt idx="261" formatCode="General">
                  <c:v>0.32445141669999999</c:v>
                </c:pt>
                <c:pt idx="262" formatCode="General">
                  <c:v>0.32563087340000002</c:v>
                </c:pt>
                <c:pt idx="263" formatCode="General">
                  <c:v>0.3268102705</c:v>
                </c:pt>
                <c:pt idx="264" formatCode="General">
                  <c:v>0.32798966769999999</c:v>
                </c:pt>
                <c:pt idx="265" formatCode="General">
                  <c:v>0.32916900519999998</c:v>
                </c:pt>
                <c:pt idx="266" formatCode="General">
                  <c:v>0.33034834270000002</c:v>
                </c:pt>
                <c:pt idx="267" formatCode="General">
                  <c:v>0.33152765039999998</c:v>
                </c:pt>
                <c:pt idx="268" formatCode="General">
                  <c:v>0.33270689850000001</c:v>
                </c:pt>
                <c:pt idx="269" formatCode="General">
                  <c:v>0.33388614649999998</c:v>
                </c:pt>
                <c:pt idx="270" formatCode="General">
                  <c:v>0.33506536479999999</c:v>
                </c:pt>
                <c:pt idx="271" formatCode="General">
                  <c:v>0.33624455330000003</c:v>
                </c:pt>
                <c:pt idx="272" formatCode="General">
                  <c:v>0.33742371199999999</c:v>
                </c:pt>
                <c:pt idx="273" formatCode="General">
                  <c:v>0.33860284089999998</c:v>
                </c:pt>
                <c:pt idx="274" formatCode="General">
                  <c:v>0.33978194</c:v>
                </c:pt>
                <c:pt idx="275" formatCode="General">
                  <c:v>0.34096100930000001</c:v>
                </c:pt>
                <c:pt idx="276" formatCode="General">
                  <c:v>0.34214004869999998</c:v>
                </c:pt>
                <c:pt idx="277" formatCode="General">
                  <c:v>0.34331905839999999</c:v>
                </c:pt>
                <c:pt idx="278" formatCode="General">
                  <c:v>0.34449803829999998</c:v>
                </c:pt>
                <c:pt idx="279" formatCode="General">
                  <c:v>0.3456769884</c:v>
                </c:pt>
                <c:pt idx="280" formatCode="General">
                  <c:v>0.34685590859999998</c:v>
                </c:pt>
                <c:pt idx="281" formatCode="General">
                  <c:v>0.34803479910000001</c:v>
                </c:pt>
                <c:pt idx="282" formatCode="General">
                  <c:v>0.34921365980000002</c:v>
                </c:pt>
                <c:pt idx="283" formatCode="General">
                  <c:v>0.35039252040000002</c:v>
                </c:pt>
                <c:pt idx="284" formatCode="General">
                  <c:v>0.35157132149999998</c:v>
                </c:pt>
                <c:pt idx="285" formatCode="General">
                  <c:v>0.35275009270000002</c:v>
                </c:pt>
                <c:pt idx="286" formatCode="General">
                  <c:v>0.35392883419999999</c:v>
                </c:pt>
                <c:pt idx="287" formatCode="General">
                  <c:v>0.35510754589999999</c:v>
                </c:pt>
                <c:pt idx="288" formatCode="General">
                  <c:v>0.35628625749999998</c:v>
                </c:pt>
                <c:pt idx="289" formatCode="General">
                  <c:v>0.35746490959999999</c:v>
                </c:pt>
                <c:pt idx="290" formatCode="General">
                  <c:v>0.35864353180000003</c:v>
                </c:pt>
                <c:pt idx="291" formatCode="General">
                  <c:v>0.35982212419999998</c:v>
                </c:pt>
                <c:pt idx="292" formatCode="General">
                  <c:v>0.36100068689999998</c:v>
                </c:pt>
                <c:pt idx="293" formatCode="General">
                  <c:v>0.3621792197</c:v>
                </c:pt>
                <c:pt idx="294" formatCode="General">
                  <c:v>0.3633577228</c:v>
                </c:pt>
              </c:numCache>
            </c:numRef>
          </c:xVal>
          <c:yVal>
            <c:numRef>
              <c:f>Sheet1!$AP$4:$AP$398</c:f>
              <c:numCache>
                <c:formatCode>0.00E+00</c:formatCode>
                <c:ptCount val="395"/>
                <c:pt idx="0">
                  <c:v>0.22943799200000001</c:v>
                </c:pt>
                <c:pt idx="1">
                  <c:v>0.22712545100000001</c:v>
                </c:pt>
                <c:pt idx="2">
                  <c:v>0.22513966260000001</c:v>
                </c:pt>
                <c:pt idx="3">
                  <c:v>0.2223155648</c:v>
                </c:pt>
                <c:pt idx="4">
                  <c:v>0.21979214250000001</c:v>
                </c:pt>
                <c:pt idx="5">
                  <c:v>0.21689872439999999</c:v>
                </c:pt>
                <c:pt idx="6">
                  <c:v>0.21437460180000001</c:v>
                </c:pt>
                <c:pt idx="7">
                  <c:v>0.21121805909999999</c:v>
                </c:pt>
                <c:pt idx="8">
                  <c:v>0.20853491129999999</c:v>
                </c:pt>
                <c:pt idx="9">
                  <c:v>0.20549656450000001</c:v>
                </c:pt>
                <c:pt idx="10">
                  <c:v>0.20271269980000001</c:v>
                </c:pt>
                <c:pt idx="11">
                  <c:v>0.19975320990000001</c:v>
                </c:pt>
                <c:pt idx="12">
                  <c:v>0.1964515895</c:v>
                </c:pt>
                <c:pt idx="13">
                  <c:v>0.19369947909999999</c:v>
                </c:pt>
                <c:pt idx="14">
                  <c:v>0.19050547479999999</c:v>
                </c:pt>
                <c:pt idx="15">
                  <c:v>0.18701565270000001</c:v>
                </c:pt>
                <c:pt idx="16">
                  <c:v>0.1838541776</c:v>
                </c:pt>
                <c:pt idx="17">
                  <c:v>0.1801585704</c:v>
                </c:pt>
                <c:pt idx="18">
                  <c:v>0.17687851190000001</c:v>
                </c:pt>
                <c:pt idx="19">
                  <c:v>0.1733336747</c:v>
                </c:pt>
                <c:pt idx="20">
                  <c:v>0.17047305409999999</c:v>
                </c:pt>
                <c:pt idx="21">
                  <c:v>0.1662905365</c:v>
                </c:pt>
                <c:pt idx="22">
                  <c:v>0.16278195379999999</c:v>
                </c:pt>
                <c:pt idx="23">
                  <c:v>0.15925335879999999</c:v>
                </c:pt>
                <c:pt idx="24">
                  <c:v>0.15596257150000001</c:v>
                </c:pt>
                <c:pt idx="25">
                  <c:v>0.15239942070000001</c:v>
                </c:pt>
                <c:pt idx="26">
                  <c:v>0.148984015</c:v>
                </c:pt>
                <c:pt idx="27">
                  <c:v>0.14529538149999999</c:v>
                </c:pt>
                <c:pt idx="28">
                  <c:v>0.141424939</c:v>
                </c:pt>
                <c:pt idx="29">
                  <c:v>0.1387905777</c:v>
                </c:pt>
                <c:pt idx="30">
                  <c:v>0.1348828524</c:v>
                </c:pt>
                <c:pt idx="31">
                  <c:v>0.13134649400000001</c:v>
                </c:pt>
                <c:pt idx="32">
                  <c:v>0.1277300119</c:v>
                </c:pt>
                <c:pt idx="33">
                  <c:v>0.12432860580000001</c:v>
                </c:pt>
                <c:pt idx="34">
                  <c:v>0.1206687167</c:v>
                </c:pt>
                <c:pt idx="35">
                  <c:v>0.1175683886</c:v>
                </c:pt>
                <c:pt idx="36">
                  <c:v>0.1141410172</c:v>
                </c:pt>
                <c:pt idx="37">
                  <c:v>0.1109464392</c:v>
                </c:pt>
                <c:pt idx="38">
                  <c:v>0.1074615493</c:v>
                </c:pt>
                <c:pt idx="39">
                  <c:v>0.1045204923</c:v>
                </c:pt>
                <c:pt idx="40">
                  <c:v>0.1013905406</c:v>
                </c:pt>
                <c:pt idx="41">
                  <c:v>9.83597264E-2</c:v>
                </c:pt>
                <c:pt idx="42">
                  <c:v>9.5316164199999998E-2</c:v>
                </c:pt>
                <c:pt idx="43">
                  <c:v>9.2338412999999994E-2</c:v>
                </c:pt>
                <c:pt idx="44">
                  <c:v>8.9371353400000006E-2</c:v>
                </c:pt>
                <c:pt idx="45">
                  <c:v>8.6462043200000005E-2</c:v>
                </c:pt>
                <c:pt idx="46">
                  <c:v>8.3758771400000001E-2</c:v>
                </c:pt>
                <c:pt idx="47">
                  <c:v>8.1030003700000006E-2</c:v>
                </c:pt>
                <c:pt idx="48">
                  <c:v>7.8354373599999999E-2</c:v>
                </c:pt>
                <c:pt idx="49">
                  <c:v>7.5772546199999999E-2</c:v>
                </c:pt>
                <c:pt idx="50">
                  <c:v>7.3346450899999999E-2</c:v>
                </c:pt>
                <c:pt idx="51" formatCode="General">
                  <c:v>7.0790328099999994E-2</c:v>
                </c:pt>
                <c:pt idx="52" formatCode="General">
                  <c:v>6.8426430199999999E-2</c:v>
                </c:pt>
                <c:pt idx="53" formatCode="General">
                  <c:v>6.6091135100000004E-2</c:v>
                </c:pt>
                <c:pt idx="54" formatCode="General">
                  <c:v>6.3773319100000003E-2</c:v>
                </c:pt>
                <c:pt idx="55" formatCode="General">
                  <c:v>6.15489408E-2</c:v>
                </c:pt>
                <c:pt idx="56" formatCode="General">
                  <c:v>5.9337016200000002E-2</c:v>
                </c:pt>
                <c:pt idx="57" formatCode="General">
                  <c:v>5.7383444200000001E-2</c:v>
                </c:pt>
                <c:pt idx="58" formatCode="General">
                  <c:v>5.5314317299999999E-2</c:v>
                </c:pt>
                <c:pt idx="59" formatCode="General">
                  <c:v>5.3410984600000003E-2</c:v>
                </c:pt>
                <c:pt idx="60" formatCode="General">
                  <c:v>5.1534011999999997E-2</c:v>
                </c:pt>
                <c:pt idx="61" formatCode="General">
                  <c:v>4.9596492200000002E-2</c:v>
                </c:pt>
                <c:pt idx="62" formatCode="General">
                  <c:v>4.7945901800000003E-2</c:v>
                </c:pt>
                <c:pt idx="63" formatCode="General">
                  <c:v>4.6104580200000002E-2</c:v>
                </c:pt>
                <c:pt idx="64" formatCode="General">
                  <c:v>4.4531103199999998E-2</c:v>
                </c:pt>
                <c:pt idx="65" formatCode="General">
                  <c:v>4.3012086300000002E-2</c:v>
                </c:pt>
                <c:pt idx="66" formatCode="General">
                  <c:v>4.1444305299999998E-2</c:v>
                </c:pt>
                <c:pt idx="67" formatCode="General">
                  <c:v>3.9915137000000003E-2</c:v>
                </c:pt>
                <c:pt idx="68" formatCode="General">
                  <c:v>3.85487713E-2</c:v>
                </c:pt>
                <c:pt idx="69" formatCode="General">
                  <c:v>3.7241533399999999E-2</c:v>
                </c:pt>
                <c:pt idx="70" formatCode="General">
                  <c:v>3.5931352499999999E-2</c:v>
                </c:pt>
                <c:pt idx="71" formatCode="General">
                  <c:v>3.4695673699999999E-2</c:v>
                </c:pt>
                <c:pt idx="72" formatCode="General">
                  <c:v>3.3465284900000003E-2</c:v>
                </c:pt>
                <c:pt idx="73" formatCode="General">
                  <c:v>3.2339680900000001E-2</c:v>
                </c:pt>
                <c:pt idx="74" formatCode="General">
                  <c:v>3.1180651899999998E-2</c:v>
                </c:pt>
                <c:pt idx="75" formatCode="General">
                  <c:v>3.0137941200000001E-2</c:v>
                </c:pt>
                <c:pt idx="76" formatCode="General">
                  <c:v>2.91827302E-2</c:v>
                </c:pt>
                <c:pt idx="77" formatCode="General">
                  <c:v>2.81411167E-2</c:v>
                </c:pt>
                <c:pt idx="78" formatCode="General">
                  <c:v>2.7227534000000001E-2</c:v>
                </c:pt>
                <c:pt idx="79" formatCode="General">
                  <c:v>2.6339853199999999E-2</c:v>
                </c:pt>
                <c:pt idx="80" formatCode="General">
                  <c:v>2.5458542599999998E-2</c:v>
                </c:pt>
                <c:pt idx="81" formatCode="General">
                  <c:v>2.4751778700000001E-2</c:v>
                </c:pt>
                <c:pt idx="82" formatCode="General">
                  <c:v>2.3902379000000001E-2</c:v>
                </c:pt>
                <c:pt idx="83" formatCode="General">
                  <c:v>2.32314598E-2</c:v>
                </c:pt>
                <c:pt idx="84" formatCode="General">
                  <c:v>2.24622916E-2</c:v>
                </c:pt>
                <c:pt idx="85" formatCode="General">
                  <c:v>2.1826893100000001E-2</c:v>
                </c:pt>
                <c:pt idx="86" formatCode="General">
                  <c:v>2.11546216E-2</c:v>
                </c:pt>
                <c:pt idx="87" formatCode="General">
                  <c:v>2.0457051699999999E-2</c:v>
                </c:pt>
                <c:pt idx="88" formatCode="General">
                  <c:v>1.9877150699999999E-2</c:v>
                </c:pt>
                <c:pt idx="89" formatCode="General">
                  <c:v>1.9295584399999999E-2</c:v>
                </c:pt>
                <c:pt idx="90" formatCode="General">
                  <c:v>1.8795592699999999E-2</c:v>
                </c:pt>
                <c:pt idx="91" formatCode="General">
                  <c:v>1.8227629400000001E-2</c:v>
                </c:pt>
                <c:pt idx="92" formatCode="General">
                  <c:v>1.7717102500000002E-2</c:v>
                </c:pt>
                <c:pt idx="93" formatCode="General">
                  <c:v>1.7263058599999999E-2</c:v>
                </c:pt>
                <c:pt idx="94" formatCode="General">
                  <c:v>1.6739659E-2</c:v>
                </c:pt>
                <c:pt idx="95" formatCode="General">
                  <c:v>1.63916871E-2</c:v>
                </c:pt>
                <c:pt idx="96" formatCode="General">
                  <c:v>1.5821881600000001E-2</c:v>
                </c:pt>
                <c:pt idx="97" formatCode="General">
                  <c:v>1.5417358799999999E-2</c:v>
                </c:pt>
                <c:pt idx="98" formatCode="General">
                  <c:v>1.50014795E-2</c:v>
                </c:pt>
                <c:pt idx="99" formatCode="General">
                  <c:v>1.45884464E-2</c:v>
                </c:pt>
                <c:pt idx="100" formatCode="General">
                  <c:v>1.41863935E-2</c:v>
                </c:pt>
                <c:pt idx="101" formatCode="General">
                  <c:v>1.3878901500000001E-2</c:v>
                </c:pt>
                <c:pt idx="102" formatCode="General">
                  <c:v>1.3512157800000001E-2</c:v>
                </c:pt>
                <c:pt idx="103" formatCode="General">
                  <c:v>1.3127160299999999E-2</c:v>
                </c:pt>
                <c:pt idx="104" formatCode="General">
                  <c:v>1.2749246299999999E-2</c:v>
                </c:pt>
                <c:pt idx="105" formatCode="General">
                  <c:v>1.24644367E-2</c:v>
                </c:pt>
                <c:pt idx="106" formatCode="General">
                  <c:v>1.212849E-2</c:v>
                </c:pt>
                <c:pt idx="107" formatCode="General">
                  <c:v>1.1760487199999999E-2</c:v>
                </c:pt>
                <c:pt idx="108" formatCode="General">
                  <c:v>1.14823133E-2</c:v>
                </c:pt>
                <c:pt idx="109" formatCode="General">
                  <c:v>1.1175463E-2</c:v>
                </c:pt>
                <c:pt idx="110" formatCode="General">
                  <c:v>1.09138386E-2</c:v>
                </c:pt>
                <c:pt idx="111" formatCode="General">
                  <c:v>1.0703234900000001E-2</c:v>
                </c:pt>
                <c:pt idx="112" formatCode="General">
                  <c:v>1.0364973899999999E-2</c:v>
                </c:pt>
                <c:pt idx="113" formatCode="General">
                  <c:v>1.01025766E-2</c:v>
                </c:pt>
                <c:pt idx="114" formatCode="General">
                  <c:v>9.8383492000000006E-3</c:v>
                </c:pt>
                <c:pt idx="115" formatCode="General">
                  <c:v>9.500484E-3</c:v>
                </c:pt>
                <c:pt idx="116" formatCode="General">
                  <c:v>9.2868143999999993E-3</c:v>
                </c:pt>
                <c:pt idx="117" formatCode="General">
                  <c:v>9.0399198000000007E-3</c:v>
                </c:pt>
                <c:pt idx="118" formatCode="General">
                  <c:v>8.7803155000000001E-3</c:v>
                </c:pt>
                <c:pt idx="119" formatCode="General">
                  <c:v>8.5878232000000006E-3</c:v>
                </c:pt>
                <c:pt idx="120" formatCode="General">
                  <c:v>8.2935365000000004E-3</c:v>
                </c:pt>
                <c:pt idx="121" formatCode="General">
                  <c:v>8.0627408000000008E-3</c:v>
                </c:pt>
                <c:pt idx="122" formatCode="General">
                  <c:v>7.8230929000000001E-3</c:v>
                </c:pt>
                <c:pt idx="123" formatCode="General">
                  <c:v>7.5725438000000004E-3</c:v>
                </c:pt>
                <c:pt idx="124" formatCode="General">
                  <c:v>7.3964790999999997E-3</c:v>
                </c:pt>
                <c:pt idx="125" formatCode="General">
                  <c:v>7.1962411000000004E-3</c:v>
                </c:pt>
                <c:pt idx="126" formatCode="General">
                  <c:v>6.9053932000000002E-3</c:v>
                </c:pt>
                <c:pt idx="127" formatCode="General">
                  <c:v>6.6729346000000004E-3</c:v>
                </c:pt>
                <c:pt idx="128" formatCode="General">
                  <c:v>6.4917094999999998E-3</c:v>
                </c:pt>
                <c:pt idx="129" formatCode="General">
                  <c:v>6.3297008E-3</c:v>
                </c:pt>
                <c:pt idx="130" formatCode="General">
                  <c:v>6.1080311000000003E-3</c:v>
                </c:pt>
                <c:pt idx="131" formatCode="General">
                  <c:v>5.9221381999999996E-3</c:v>
                </c:pt>
                <c:pt idx="132" formatCode="General">
                  <c:v>5.7691620000000004E-3</c:v>
                </c:pt>
                <c:pt idx="133" formatCode="General">
                  <c:v>5.5244593000000003E-3</c:v>
                </c:pt>
                <c:pt idx="134" formatCode="General">
                  <c:v>5.4025017000000003E-3</c:v>
                </c:pt>
                <c:pt idx="135" formatCode="General">
                  <c:v>5.1682213999999999E-3</c:v>
                </c:pt>
                <c:pt idx="136" formatCode="General">
                  <c:v>5.0092632999999996E-3</c:v>
                </c:pt>
                <c:pt idx="137" formatCode="General">
                  <c:v>4.7845179000000002E-3</c:v>
                </c:pt>
                <c:pt idx="138" formatCode="General">
                  <c:v>4.6626319999999999E-3</c:v>
                </c:pt>
                <c:pt idx="139" formatCode="General">
                  <c:v>4.4791624000000002E-3</c:v>
                </c:pt>
                <c:pt idx="140" formatCode="General">
                  <c:v>4.2824433E-3</c:v>
                </c:pt>
                <c:pt idx="141" formatCode="General">
                  <c:v>4.1074943999999999E-3</c:v>
                </c:pt>
                <c:pt idx="142" formatCode="General">
                  <c:v>4.0171635000000004E-3</c:v>
                </c:pt>
                <c:pt idx="143" formatCode="General">
                  <c:v>3.8080085E-3</c:v>
                </c:pt>
                <c:pt idx="144" formatCode="General">
                  <c:v>3.7035672000000001E-3</c:v>
                </c:pt>
                <c:pt idx="145" formatCode="General">
                  <c:v>3.5895686999999998E-3</c:v>
                </c:pt>
                <c:pt idx="146" formatCode="General">
                  <c:v>3.4430996E-3</c:v>
                </c:pt>
                <c:pt idx="147" formatCode="General">
                  <c:v>3.3523168E-3</c:v>
                </c:pt>
                <c:pt idx="148" formatCode="General">
                  <c:v>3.1572317000000002E-3</c:v>
                </c:pt>
                <c:pt idx="149" formatCode="General">
                  <c:v>3.0126732000000001E-3</c:v>
                </c:pt>
                <c:pt idx="150" formatCode="General">
                  <c:v>2.9428266000000002E-3</c:v>
                </c:pt>
                <c:pt idx="151" formatCode="General">
                  <c:v>2.8473258000000002E-3</c:v>
                </c:pt>
                <c:pt idx="152" formatCode="General">
                  <c:v>2.6805154000000002E-3</c:v>
                </c:pt>
                <c:pt idx="153" formatCode="General">
                  <c:v>2.6483745E-3</c:v>
                </c:pt>
                <c:pt idx="154" formatCode="General">
                  <c:v>2.4821991000000001E-3</c:v>
                </c:pt>
                <c:pt idx="155" formatCode="General">
                  <c:v>2.4003340000000001E-3</c:v>
                </c:pt>
                <c:pt idx="156" formatCode="General">
                  <c:v>2.3233120000000001E-3</c:v>
                </c:pt>
                <c:pt idx="157" formatCode="General">
                  <c:v>2.2376081999999999E-3</c:v>
                </c:pt>
                <c:pt idx="158" formatCode="General">
                  <c:v>2.1884771999999999E-3</c:v>
                </c:pt>
                <c:pt idx="159" formatCode="General">
                  <c:v>2.082848E-3</c:v>
                </c:pt>
                <c:pt idx="160" formatCode="General">
                  <c:v>1.9467166E-3</c:v>
                </c:pt>
                <c:pt idx="161" formatCode="General">
                  <c:v>1.8616784E-3</c:v>
                </c:pt>
                <c:pt idx="162" formatCode="General">
                  <c:v>1.7908907000000001E-3</c:v>
                </c:pt>
                <c:pt idx="163" formatCode="General">
                  <c:v>1.7836229E-3</c:v>
                </c:pt>
                <c:pt idx="164" formatCode="General">
                  <c:v>1.6094763E-3</c:v>
                </c:pt>
                <c:pt idx="165" formatCode="General">
                  <c:v>1.6255248E-3</c:v>
                </c:pt>
                <c:pt idx="166" formatCode="General">
                  <c:v>1.5971619E-3</c:v>
                </c:pt>
                <c:pt idx="167" formatCode="General">
                  <c:v>1.4684487E-3</c:v>
                </c:pt>
                <c:pt idx="168" formatCode="General">
                  <c:v>1.4066959E-3</c:v>
                </c:pt>
                <c:pt idx="169" formatCode="General">
                  <c:v>1.3806128000000001E-3</c:v>
                </c:pt>
                <c:pt idx="170" formatCode="General">
                  <c:v>1.2994825E-3</c:v>
                </c:pt>
                <c:pt idx="171" formatCode="General">
                  <c:v>1.3124658999999999E-3</c:v>
                </c:pt>
                <c:pt idx="172" formatCode="General">
                  <c:v>1.2575208999999999E-3</c:v>
                </c:pt>
                <c:pt idx="173" formatCode="General">
                  <c:v>1.1889127000000001E-3</c:v>
                </c:pt>
                <c:pt idx="174" formatCode="General">
                  <c:v>1.1652175E-3</c:v>
                </c:pt>
                <c:pt idx="175" formatCode="General">
                  <c:v>1.1092334E-3</c:v>
                </c:pt>
                <c:pt idx="176" formatCode="General">
                  <c:v>1.0743013E-3</c:v>
                </c:pt>
                <c:pt idx="177" formatCode="General">
                  <c:v>1.0159358E-3</c:v>
                </c:pt>
                <c:pt idx="178" formatCode="General">
                  <c:v>1.0393676E-3</c:v>
                </c:pt>
                <c:pt idx="179" formatCode="General">
                  <c:v>9.5436119999999999E-4</c:v>
                </c:pt>
                <c:pt idx="180" formatCode="General">
                  <c:v>9.5650819999999997E-4</c:v>
                </c:pt>
                <c:pt idx="181" formatCode="General">
                  <c:v>9.4431609999999998E-4</c:v>
                </c:pt>
                <c:pt idx="182" formatCode="General">
                  <c:v>9.1034809999999999E-4</c:v>
                </c:pt>
                <c:pt idx="183" formatCode="General">
                  <c:v>8.6670639999999999E-4</c:v>
                </c:pt>
                <c:pt idx="184" formatCode="General">
                  <c:v>9.1306380000000004E-4</c:v>
                </c:pt>
                <c:pt idx="185" formatCode="General">
                  <c:v>8.3993179999999998E-4</c:v>
                </c:pt>
                <c:pt idx="186" formatCode="General">
                  <c:v>8.6617650000000003E-4</c:v>
                </c:pt>
                <c:pt idx="187" formatCode="General">
                  <c:v>8.3512400000000002E-4</c:v>
                </c:pt>
                <c:pt idx="188" formatCode="General">
                  <c:v>8.3809110000000004E-4</c:v>
                </c:pt>
                <c:pt idx="189" formatCode="General">
                  <c:v>8.6893959999999998E-4</c:v>
                </c:pt>
                <c:pt idx="190" formatCode="General">
                  <c:v>8.3354230000000004E-4</c:v>
                </c:pt>
                <c:pt idx="191" formatCode="General">
                  <c:v>8.0777360000000001E-4</c:v>
                </c:pt>
                <c:pt idx="192" formatCode="General">
                  <c:v>8.2205169999999999E-4</c:v>
                </c:pt>
                <c:pt idx="193" formatCode="General">
                  <c:v>8.2708110000000005E-4</c:v>
                </c:pt>
                <c:pt idx="194" formatCode="General">
                  <c:v>7.8417160000000005E-4</c:v>
                </c:pt>
                <c:pt idx="195" formatCode="General">
                  <c:v>8.1973039999999999E-4</c:v>
                </c:pt>
                <c:pt idx="196" formatCode="General">
                  <c:v>7.6814750000000001E-4</c:v>
                </c:pt>
                <c:pt idx="197" formatCode="General">
                  <c:v>7.8384430000000001E-4</c:v>
                </c:pt>
                <c:pt idx="198" formatCode="General">
                  <c:v>7.2288639999999998E-4</c:v>
                </c:pt>
                <c:pt idx="199" formatCode="General">
                  <c:v>7.7765739999999999E-4</c:v>
                </c:pt>
                <c:pt idx="200" formatCode="General">
                  <c:v>7.0904989999999999E-4</c:v>
                </c:pt>
                <c:pt idx="201" formatCode="General">
                  <c:v>7.5433390000000003E-4</c:v>
                </c:pt>
                <c:pt idx="202" formatCode="General">
                  <c:v>7.3867020000000004E-4</c:v>
                </c:pt>
                <c:pt idx="203" formatCode="General">
                  <c:v>7.0037080000000002E-4</c:v>
                </c:pt>
                <c:pt idx="204" formatCode="General">
                  <c:v>7.6841949999999996E-4</c:v>
                </c:pt>
                <c:pt idx="205" formatCode="General">
                  <c:v>7.1706199999999997E-4</c:v>
                </c:pt>
                <c:pt idx="206" formatCode="General">
                  <c:v>7.3008790000000001E-4</c:v>
                </c:pt>
                <c:pt idx="207" formatCode="General">
                  <c:v>6.9950700000000004E-4</c:v>
                </c:pt>
                <c:pt idx="208" formatCode="General">
                  <c:v>7.3814720000000005E-4</c:v>
                </c:pt>
                <c:pt idx="209" formatCode="General">
                  <c:v>7.4056570000000002E-4</c:v>
                </c:pt>
                <c:pt idx="210" formatCode="General">
                  <c:v>7.9069779999999998E-4</c:v>
                </c:pt>
                <c:pt idx="211" formatCode="General">
                  <c:v>6.8325739999999997E-4</c:v>
                </c:pt>
                <c:pt idx="212" formatCode="General">
                  <c:v>8.0495969999999997E-4</c:v>
                </c:pt>
                <c:pt idx="213" formatCode="General">
                  <c:v>7.8717119999999999E-4</c:v>
                </c:pt>
                <c:pt idx="214" formatCode="General">
                  <c:v>7.3175569999999997E-4</c:v>
                </c:pt>
                <c:pt idx="215" formatCode="General">
                  <c:v>7.2080400000000002E-4</c:v>
                </c:pt>
                <c:pt idx="216" formatCode="General">
                  <c:v>6.9838759999999995E-4</c:v>
                </c:pt>
                <c:pt idx="217" formatCode="General">
                  <c:v>7.5218240000000003E-4</c:v>
                </c:pt>
                <c:pt idx="218" formatCode="General">
                  <c:v>6.9055850000000003E-4</c:v>
                </c:pt>
                <c:pt idx="219" formatCode="General">
                  <c:v>7.1934869999999999E-4</c:v>
                </c:pt>
                <c:pt idx="220" formatCode="General">
                  <c:v>7.9534729999999995E-4</c:v>
                </c:pt>
                <c:pt idx="221" formatCode="General">
                  <c:v>6.8852460000000002E-4</c:v>
                </c:pt>
                <c:pt idx="222" formatCode="General">
                  <c:v>6.5650720000000004E-4</c:v>
                </c:pt>
                <c:pt idx="223" formatCode="General">
                  <c:v>7.2994209999999995E-4</c:v>
                </c:pt>
                <c:pt idx="224" formatCode="General">
                  <c:v>7.345362E-4</c:v>
                </c:pt>
                <c:pt idx="225" formatCode="General">
                  <c:v>7.8061790000000003E-4</c:v>
                </c:pt>
                <c:pt idx="226" formatCode="General">
                  <c:v>7.5288589999999999E-4</c:v>
                </c:pt>
                <c:pt idx="227" formatCode="General">
                  <c:v>6.9743140000000001E-4</c:v>
                </c:pt>
                <c:pt idx="228" formatCode="General">
                  <c:v>7.4637290000000001E-4</c:v>
                </c:pt>
                <c:pt idx="229" formatCode="General">
                  <c:v>7.0311940000000002E-4</c:v>
                </c:pt>
                <c:pt idx="230" formatCode="General">
                  <c:v>7.3307120000000003E-4</c:v>
                </c:pt>
                <c:pt idx="231" formatCode="General">
                  <c:v>7.084166E-4</c:v>
                </c:pt>
                <c:pt idx="232" formatCode="General">
                  <c:v>7.6108679999999996E-4</c:v>
                </c:pt>
                <c:pt idx="233" formatCode="General">
                  <c:v>8.1095060000000005E-4</c:v>
                </c:pt>
                <c:pt idx="234" formatCode="General">
                  <c:v>7.2459599999999999E-4</c:v>
                </c:pt>
                <c:pt idx="235" formatCode="General">
                  <c:v>7.2080449999999997E-4</c:v>
                </c:pt>
                <c:pt idx="236" formatCode="General">
                  <c:v>7.3898680000000002E-4</c:v>
                </c:pt>
                <c:pt idx="237" formatCode="General">
                  <c:v>6.7541460000000004E-4</c:v>
                </c:pt>
                <c:pt idx="238" formatCode="General">
                  <c:v>7.3935600000000004E-4</c:v>
                </c:pt>
                <c:pt idx="239" formatCode="General">
                  <c:v>6.7798640000000002E-4</c:v>
                </c:pt>
                <c:pt idx="240" formatCode="General">
                  <c:v>7.1458329999999997E-4</c:v>
                </c:pt>
                <c:pt idx="241" formatCode="General">
                  <c:v>6.6325610000000001E-4</c:v>
                </c:pt>
                <c:pt idx="242" formatCode="General">
                  <c:v>7.1950189999999998E-4</c:v>
                </c:pt>
                <c:pt idx="243" formatCode="General">
                  <c:v>7.8988349999999997E-4</c:v>
                </c:pt>
                <c:pt idx="244" formatCode="General">
                  <c:v>7.3535850000000004E-4</c:v>
                </c:pt>
                <c:pt idx="245" formatCode="General">
                  <c:v>6.4465340000000005E-4</c:v>
                </c:pt>
                <c:pt idx="246" formatCode="General">
                  <c:v>7.7728349999999999E-4</c:v>
                </c:pt>
                <c:pt idx="247" formatCode="General">
                  <c:v>7.5105699999999996E-4</c:v>
                </c:pt>
                <c:pt idx="248" formatCode="General">
                  <c:v>5.7666019999999996E-4</c:v>
                </c:pt>
                <c:pt idx="249" formatCode="General">
                  <c:v>6.5508549999999997E-4</c:v>
                </c:pt>
                <c:pt idx="250" formatCode="General">
                  <c:v>7.3674359999999998E-4</c:v>
                </c:pt>
                <c:pt idx="251" formatCode="General">
                  <c:v>6.8743199999999997E-4</c:v>
                </c:pt>
                <c:pt idx="252" formatCode="General">
                  <c:v>7.7413320000000005E-4</c:v>
                </c:pt>
                <c:pt idx="253" formatCode="General">
                  <c:v>6.5741439999999996E-4</c:v>
                </c:pt>
                <c:pt idx="254" formatCode="General">
                  <c:v>7.1036370000000001E-4</c:v>
                </c:pt>
                <c:pt idx="255" formatCode="General">
                  <c:v>7.1334239999999998E-4</c:v>
                </c:pt>
                <c:pt idx="256" formatCode="General">
                  <c:v>7.7488899999999996E-4</c:v>
                </c:pt>
                <c:pt idx="257" formatCode="General">
                  <c:v>6.215557E-4</c:v>
                </c:pt>
                <c:pt idx="258" formatCode="General">
                  <c:v>6.8429890000000005E-4</c:v>
                </c:pt>
                <c:pt idx="259" formatCode="General">
                  <c:v>6.7671310000000004E-4</c:v>
                </c:pt>
                <c:pt idx="260" formatCode="General">
                  <c:v>7.0586830000000001E-4</c:v>
                </c:pt>
                <c:pt idx="261" formatCode="General">
                  <c:v>6.6305230000000001E-4</c:v>
                </c:pt>
                <c:pt idx="262" formatCode="General">
                  <c:v>6.5412870000000004E-4</c:v>
                </c:pt>
                <c:pt idx="263" formatCode="General">
                  <c:v>6.4500970000000001E-4</c:v>
                </c:pt>
                <c:pt idx="264" formatCode="General">
                  <c:v>6.8309909999999998E-4</c:v>
                </c:pt>
                <c:pt idx="265" formatCode="General">
                  <c:v>6.9226089999999997E-4</c:v>
                </c:pt>
                <c:pt idx="266" formatCode="General">
                  <c:v>7.1966499999999997E-4</c:v>
                </c:pt>
                <c:pt idx="267" formatCode="General">
                  <c:v>6.6970560000000003E-4</c:v>
                </c:pt>
                <c:pt idx="268" formatCode="General">
                  <c:v>7.4918589999999996E-4</c:v>
                </c:pt>
                <c:pt idx="269" formatCode="General">
                  <c:v>6.47592E-4</c:v>
                </c:pt>
                <c:pt idx="270" formatCode="General">
                  <c:v>6.3163460000000005E-4</c:v>
                </c:pt>
                <c:pt idx="271" formatCode="General">
                  <c:v>7.6217180000000002E-4</c:v>
                </c:pt>
                <c:pt idx="272" formatCode="General">
                  <c:v>5.3533300000000003E-4</c:v>
                </c:pt>
                <c:pt idx="273" formatCode="General">
                  <c:v>8.0142039999999998E-4</c:v>
                </c:pt>
                <c:pt idx="274" formatCode="General">
                  <c:v>6.0196900000000005E-4</c:v>
                </c:pt>
                <c:pt idx="275" formatCode="General">
                  <c:v>7.7474399999999995E-4</c:v>
                </c:pt>
                <c:pt idx="276" formatCode="General">
                  <c:v>6.2468080000000002E-4</c:v>
                </c:pt>
                <c:pt idx="277" formatCode="General">
                  <c:v>6.4104150000000003E-4</c:v>
                </c:pt>
                <c:pt idx="278" formatCode="General">
                  <c:v>6.7869299999999996E-4</c:v>
                </c:pt>
                <c:pt idx="279" formatCode="General">
                  <c:v>6.9038319999999999E-4</c:v>
                </c:pt>
                <c:pt idx="280" formatCode="General">
                  <c:v>7.8377079999999999E-4</c:v>
                </c:pt>
                <c:pt idx="281" formatCode="General">
                  <c:v>7.1033550000000004E-4</c:v>
                </c:pt>
                <c:pt idx="282" formatCode="General">
                  <c:v>7.5707490000000003E-4</c:v>
                </c:pt>
                <c:pt idx="283" formatCode="General">
                  <c:v>5.9908149999999996E-4</c:v>
                </c:pt>
                <c:pt idx="284" formatCode="General">
                  <c:v>6.7798119999999999E-4</c:v>
                </c:pt>
                <c:pt idx="285" formatCode="General">
                  <c:v>7.435667E-4</c:v>
                </c:pt>
                <c:pt idx="286" formatCode="General">
                  <c:v>5.8093870000000005E-4</c:v>
                </c:pt>
                <c:pt idx="287" formatCode="General">
                  <c:v>6.149088E-4</c:v>
                </c:pt>
                <c:pt idx="288" formatCode="General">
                  <c:v>3.6714430000000001E-4</c:v>
                </c:pt>
                <c:pt idx="289" formatCode="General">
                  <c:v>6.2355229999999998E-4</c:v>
                </c:pt>
                <c:pt idx="290" formatCode="General">
                  <c:v>7.519553E-4</c:v>
                </c:pt>
                <c:pt idx="291" formatCode="General">
                  <c:v>5.521867E-4</c:v>
                </c:pt>
                <c:pt idx="292" formatCode="General">
                  <c:v>4.8990079999999998E-4</c:v>
                </c:pt>
                <c:pt idx="293" formatCode="General">
                  <c:v>6.8982929999999998E-4</c:v>
                </c:pt>
                <c:pt idx="294" formatCode="General">
                  <c:v>6.3071030000000003E-4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Sheet1!$AO$4:$AO$398</c:f>
              <c:numCache>
                <c:formatCode>0.00E+00</c:formatCode>
                <c:ptCount val="395"/>
                <c:pt idx="0">
                  <c:v>1.5973642499999999E-2</c:v>
                </c:pt>
                <c:pt idx="1">
                  <c:v>1.71568673E-2</c:v>
                </c:pt>
                <c:pt idx="2">
                  <c:v>1.8340092200000001E-2</c:v>
                </c:pt>
                <c:pt idx="3">
                  <c:v>1.9523315100000001E-2</c:v>
                </c:pt>
                <c:pt idx="4">
                  <c:v>2.07065362E-2</c:v>
                </c:pt>
                <c:pt idx="5">
                  <c:v>2.1889757400000001E-2</c:v>
                </c:pt>
                <c:pt idx="6">
                  <c:v>2.30729748E-2</c:v>
                </c:pt>
                <c:pt idx="7">
                  <c:v>2.4256190300000001E-2</c:v>
                </c:pt>
                <c:pt idx="8">
                  <c:v>2.5439403999999999E-2</c:v>
                </c:pt>
                <c:pt idx="9">
                  <c:v>2.6622615799999999E-2</c:v>
                </c:pt>
                <c:pt idx="10">
                  <c:v>2.7805823800000001E-2</c:v>
                </c:pt>
                <c:pt idx="11">
                  <c:v>2.89890319E-2</c:v>
                </c:pt>
                <c:pt idx="12">
                  <c:v>3.0172234400000001E-2</c:v>
                </c:pt>
                <c:pt idx="13">
                  <c:v>3.1355436899999999E-2</c:v>
                </c:pt>
                <c:pt idx="14">
                  <c:v>3.2538637500000002E-2</c:v>
                </c:pt>
                <c:pt idx="15">
                  <c:v>3.3721834399999998E-2</c:v>
                </c:pt>
                <c:pt idx="16">
                  <c:v>3.4905027599999999E-2</c:v>
                </c:pt>
                <c:pt idx="17">
                  <c:v>3.6088216999999999E-2</c:v>
                </c:pt>
                <c:pt idx="18">
                  <c:v>3.7271402799999999E-2</c:v>
                </c:pt>
                <c:pt idx="19">
                  <c:v>3.8454588499999998E-2</c:v>
                </c:pt>
                <c:pt idx="20">
                  <c:v>3.9637770500000002E-2</c:v>
                </c:pt>
                <c:pt idx="21">
                  <c:v>4.08209488E-2</c:v>
                </c:pt>
                <c:pt idx="22">
                  <c:v>4.2004119600000001E-2</c:v>
                </c:pt>
                <c:pt idx="23">
                  <c:v>4.3187290400000002E-2</c:v>
                </c:pt>
                <c:pt idx="24">
                  <c:v>4.4370457500000002E-2</c:v>
                </c:pt>
                <c:pt idx="25">
                  <c:v>4.5553620900000001E-2</c:v>
                </c:pt>
                <c:pt idx="26">
                  <c:v>4.67367806E-2</c:v>
                </c:pt>
                <c:pt idx="27">
                  <c:v>4.7919936500000003E-2</c:v>
                </c:pt>
                <c:pt idx="28">
                  <c:v>4.9103088699999999E-2</c:v>
                </c:pt>
                <c:pt idx="29">
                  <c:v>5.0286233399999998E-2</c:v>
                </c:pt>
                <c:pt idx="30">
                  <c:v>5.1469374399999997E-2</c:v>
                </c:pt>
                <c:pt idx="31">
                  <c:v>5.2652515499999997E-2</c:v>
                </c:pt>
                <c:pt idx="32">
                  <c:v>5.3835648999999999E-2</c:v>
                </c:pt>
                <c:pt idx="33">
                  <c:v>5.5018778900000002E-2</c:v>
                </c:pt>
                <c:pt idx="34">
                  <c:v>5.6201901300000003E-2</c:v>
                </c:pt>
                <c:pt idx="35">
                  <c:v>5.7385023700000003E-2</c:v>
                </c:pt>
                <c:pt idx="36">
                  <c:v>5.85681386E-2</c:v>
                </c:pt>
                <c:pt idx="37">
                  <c:v>5.9751246100000002E-2</c:v>
                </c:pt>
                <c:pt idx="38">
                  <c:v>6.0934349899999997E-2</c:v>
                </c:pt>
                <c:pt idx="39">
                  <c:v>6.2117449900000003E-2</c:v>
                </c:pt>
                <c:pt idx="40">
                  <c:v>6.3300542500000001E-2</c:v>
                </c:pt>
                <c:pt idx="41">
                  <c:v>6.4483635100000006E-2</c:v>
                </c:pt>
                <c:pt idx="42">
                  <c:v>6.5666720299999995E-2</c:v>
                </c:pt>
                <c:pt idx="43">
                  <c:v>6.6849798000000002E-2</c:v>
                </c:pt>
                <c:pt idx="44">
                  <c:v>6.8032868199999999E-2</c:v>
                </c:pt>
                <c:pt idx="45">
                  <c:v>6.9215930999999994E-2</c:v>
                </c:pt>
                <c:pt idx="46">
                  <c:v>7.0398993800000004E-2</c:v>
                </c:pt>
                <c:pt idx="47">
                  <c:v>7.1582049100000003E-2</c:v>
                </c:pt>
                <c:pt idx="48">
                  <c:v>7.2765097000000001E-2</c:v>
                </c:pt>
                <c:pt idx="49">
                  <c:v>7.3948137499999997E-2</c:v>
                </c:pt>
                <c:pt idx="50">
                  <c:v>7.5131177899999999E-2</c:v>
                </c:pt>
                <c:pt idx="51" formatCode="General">
                  <c:v>7.6314203400000002E-2</c:v>
                </c:pt>
                <c:pt idx="52" formatCode="General">
                  <c:v>7.7497229000000001E-2</c:v>
                </c:pt>
                <c:pt idx="53" formatCode="General">
                  <c:v>7.8680247100000003E-2</c:v>
                </c:pt>
                <c:pt idx="54" formatCode="General">
                  <c:v>7.9863257699999995E-2</c:v>
                </c:pt>
                <c:pt idx="55" formatCode="General">
                  <c:v>8.1046253400000004E-2</c:v>
                </c:pt>
                <c:pt idx="56" formatCode="General">
                  <c:v>8.2229249200000007E-2</c:v>
                </c:pt>
                <c:pt idx="57" formatCode="General">
                  <c:v>8.34122375E-2</c:v>
                </c:pt>
                <c:pt idx="58" formatCode="General">
                  <c:v>8.4595225800000007E-2</c:v>
                </c:pt>
                <c:pt idx="59" formatCode="General">
                  <c:v>8.5778199099999994E-2</c:v>
                </c:pt>
                <c:pt idx="60" formatCode="General">
                  <c:v>8.6961165100000001E-2</c:v>
                </c:pt>
                <c:pt idx="61" formatCode="General">
                  <c:v>8.8144123599999999E-2</c:v>
                </c:pt>
                <c:pt idx="62" formatCode="General">
                  <c:v>8.93270746E-2</c:v>
                </c:pt>
                <c:pt idx="63" formatCode="General">
                  <c:v>9.0510025600000002E-2</c:v>
                </c:pt>
                <c:pt idx="64" formatCode="General">
                  <c:v>9.16929618E-2</c:v>
                </c:pt>
                <c:pt idx="65" formatCode="General">
                  <c:v>9.2875890399999994E-2</c:v>
                </c:pt>
                <c:pt idx="66" formatCode="General">
                  <c:v>9.4058811699999995E-2</c:v>
                </c:pt>
                <c:pt idx="67" formatCode="General">
                  <c:v>9.5241725400000005E-2</c:v>
                </c:pt>
                <c:pt idx="68" formatCode="General">
                  <c:v>9.6424631799999994E-2</c:v>
                </c:pt>
                <c:pt idx="69" formatCode="General">
                  <c:v>9.7607523200000004E-2</c:v>
                </c:pt>
                <c:pt idx="70" formatCode="General">
                  <c:v>9.8790414600000001E-2</c:v>
                </c:pt>
                <c:pt idx="71" formatCode="General">
                  <c:v>9.9973298599999996E-2</c:v>
                </c:pt>
                <c:pt idx="72" formatCode="General">
                  <c:v>0.10115616769999999</c:v>
                </c:pt>
                <c:pt idx="73" formatCode="General">
                  <c:v>0.1023390293</c:v>
                </c:pt>
                <c:pt idx="74" formatCode="General">
                  <c:v>0.10352188349999999</c:v>
                </c:pt>
                <c:pt idx="75" formatCode="General">
                  <c:v>0.1047047302</c:v>
                </c:pt>
                <c:pt idx="76" formatCode="General">
                  <c:v>0.1058875695</c:v>
                </c:pt>
                <c:pt idx="77" formatCode="General">
                  <c:v>0.10707038639999999</c:v>
                </c:pt>
                <c:pt idx="78" formatCode="General">
                  <c:v>0.1082532108</c:v>
                </c:pt>
                <c:pt idx="79" formatCode="General">
                  <c:v>0.10943602030000001</c:v>
                </c:pt>
                <c:pt idx="80" formatCode="General">
                  <c:v>0.1106188223</c:v>
                </c:pt>
                <c:pt idx="81" formatCode="General">
                  <c:v>0.1118016094</c:v>
                </c:pt>
                <c:pt idx="82" formatCode="General">
                  <c:v>0.1129843965</c:v>
                </c:pt>
                <c:pt idx="83" formatCode="General">
                  <c:v>0.1141671687</c:v>
                </c:pt>
                <c:pt idx="84" formatCode="General">
                  <c:v>0.1153499335</c:v>
                </c:pt>
                <c:pt idx="85" formatCode="General">
                  <c:v>0.1165326834</c:v>
                </c:pt>
                <c:pt idx="86" formatCode="General">
                  <c:v>0.1177154183</c:v>
                </c:pt>
                <c:pt idx="87" formatCode="General">
                  <c:v>0.1188981533</c:v>
                </c:pt>
                <c:pt idx="88" formatCode="General">
                  <c:v>0.1200808808</c:v>
                </c:pt>
                <c:pt idx="89" formatCode="General">
                  <c:v>0.12126359339999999</c:v>
                </c:pt>
                <c:pt idx="90" formatCode="General">
                  <c:v>0.12244629109999999</c:v>
                </c:pt>
                <c:pt idx="91" formatCode="General">
                  <c:v>0.1236289814</c:v>
                </c:pt>
                <c:pt idx="92" formatCode="General">
                  <c:v>0.1248116568</c:v>
                </c:pt>
                <c:pt idx="93" formatCode="General">
                  <c:v>0.12599432469999999</c:v>
                </c:pt>
                <c:pt idx="94" formatCode="General">
                  <c:v>0.1271769851</c:v>
                </c:pt>
                <c:pt idx="95" formatCode="General">
                  <c:v>0.12835964559999999</c:v>
                </c:pt>
                <c:pt idx="96" formatCode="General">
                  <c:v>0.12954227630000001</c:v>
                </c:pt>
                <c:pt idx="97" formatCode="General">
                  <c:v>0.13072490689999999</c:v>
                </c:pt>
                <c:pt idx="98" formatCode="General">
                  <c:v>0.1319075227</c:v>
                </c:pt>
                <c:pt idx="99" formatCode="General">
                  <c:v>0.13309012349999999</c:v>
                </c:pt>
                <c:pt idx="100" formatCode="General">
                  <c:v>0.1342727095</c:v>
                </c:pt>
                <c:pt idx="101" formatCode="General">
                  <c:v>0.13545529540000001</c:v>
                </c:pt>
                <c:pt idx="102" formatCode="General">
                  <c:v>0.13663786650000001</c:v>
                </c:pt>
                <c:pt idx="103" formatCode="General">
                  <c:v>0.13782042259999999</c:v>
                </c:pt>
                <c:pt idx="104" formatCode="General">
                  <c:v>0.1390029639</c:v>
                </c:pt>
                <c:pt idx="105" formatCode="General">
                  <c:v>0.1401855052</c:v>
                </c:pt>
                <c:pt idx="106" formatCode="General">
                  <c:v>0.14136803149999999</c:v>
                </c:pt>
                <c:pt idx="107" formatCode="General">
                  <c:v>0.142550543</c:v>
                </c:pt>
                <c:pt idx="108" formatCode="General">
                  <c:v>0.14373303949999999</c:v>
                </c:pt>
                <c:pt idx="109" formatCode="General">
                  <c:v>0.1449155211</c:v>
                </c:pt>
                <c:pt idx="110" formatCode="General">
                  <c:v>0.14609800279999999</c:v>
                </c:pt>
                <c:pt idx="111" formatCode="General">
                  <c:v>0.1472804546</c:v>
                </c:pt>
                <c:pt idx="112" formatCode="General">
                  <c:v>0.14846290649999999</c:v>
                </c:pt>
                <c:pt idx="113" formatCode="General">
                  <c:v>0.14964534339999999</c:v>
                </c:pt>
                <c:pt idx="114" formatCode="General">
                  <c:v>0.15082776549999999</c:v>
                </c:pt>
                <c:pt idx="115" formatCode="General">
                  <c:v>0.15201017259999999</c:v>
                </c:pt>
                <c:pt idx="116" formatCode="General">
                  <c:v>0.1531925797</c:v>
                </c:pt>
                <c:pt idx="117" formatCode="General">
                  <c:v>0.15437495709999999</c:v>
                </c:pt>
                <c:pt idx="118" formatCode="General">
                  <c:v>0.1555573344</c:v>
                </c:pt>
                <c:pt idx="119" formatCode="General">
                  <c:v>0.1567396969</c:v>
                </c:pt>
                <c:pt idx="120" formatCode="General">
                  <c:v>0.15792204439999999</c:v>
                </c:pt>
                <c:pt idx="121" formatCode="General">
                  <c:v>0.15910437699999999</c:v>
                </c:pt>
                <c:pt idx="122" formatCode="General">
                  <c:v>0.16028667990000001</c:v>
                </c:pt>
                <c:pt idx="123" formatCode="General">
                  <c:v>0.16146898270000001</c:v>
                </c:pt>
                <c:pt idx="124" formatCode="General">
                  <c:v>0.16265128549999999</c:v>
                </c:pt>
                <c:pt idx="125" formatCode="General">
                  <c:v>0.16383355860000001</c:v>
                </c:pt>
                <c:pt idx="126" formatCode="General">
                  <c:v>0.16501581670000001</c:v>
                </c:pt>
                <c:pt idx="127" formatCode="General">
                  <c:v>0.16619807480000001</c:v>
                </c:pt>
                <c:pt idx="128" formatCode="General">
                  <c:v>0.16738030309999999</c:v>
                </c:pt>
                <c:pt idx="129" formatCode="General">
                  <c:v>0.16856251659999999</c:v>
                </c:pt>
                <c:pt idx="130" formatCode="General">
                  <c:v>0.16974473000000001</c:v>
                </c:pt>
                <c:pt idx="131" formatCode="General">
                  <c:v>0.17092691360000001</c:v>
                </c:pt>
                <c:pt idx="132" formatCode="General">
                  <c:v>0.17210909720000001</c:v>
                </c:pt>
                <c:pt idx="133" formatCode="General">
                  <c:v>0.173291266</c:v>
                </c:pt>
                <c:pt idx="134" formatCode="General">
                  <c:v>0.17447340489999999</c:v>
                </c:pt>
                <c:pt idx="135" formatCode="General">
                  <c:v>0.17565554380000001</c:v>
                </c:pt>
                <c:pt idx="136" formatCode="General">
                  <c:v>0.1768376529</c:v>
                </c:pt>
                <c:pt idx="137" formatCode="General">
                  <c:v>0.178019762</c:v>
                </c:pt>
                <c:pt idx="138" formatCode="General">
                  <c:v>0.17920185629999999</c:v>
                </c:pt>
                <c:pt idx="139" formatCode="General">
                  <c:v>0.18038392070000001</c:v>
                </c:pt>
                <c:pt idx="140" formatCode="General">
                  <c:v>0.18156598509999999</c:v>
                </c:pt>
                <c:pt idx="141" formatCode="General">
                  <c:v>0.18274801969999999</c:v>
                </c:pt>
                <c:pt idx="142" formatCode="General">
                  <c:v>0.18393005430000001</c:v>
                </c:pt>
                <c:pt idx="143" formatCode="General">
                  <c:v>0.1851120591</c:v>
                </c:pt>
                <c:pt idx="144" formatCode="General">
                  <c:v>0.1862940639</c:v>
                </c:pt>
                <c:pt idx="145" formatCode="General">
                  <c:v>0.18747602399999999</c:v>
                </c:pt>
                <c:pt idx="146" formatCode="General">
                  <c:v>0.18865799899999999</c:v>
                </c:pt>
                <c:pt idx="147" formatCode="General">
                  <c:v>0.1898399442</c:v>
                </c:pt>
                <c:pt idx="148" formatCode="General">
                  <c:v>0.19102187449999999</c:v>
                </c:pt>
                <c:pt idx="149" formatCode="General">
                  <c:v>0.1922037899</c:v>
                </c:pt>
                <c:pt idx="150" formatCode="General">
                  <c:v>0.19338569050000001</c:v>
                </c:pt>
                <c:pt idx="151" formatCode="General">
                  <c:v>0.1945675761</c:v>
                </c:pt>
                <c:pt idx="152" formatCode="General">
                  <c:v>0.1957494467</c:v>
                </c:pt>
                <c:pt idx="153" formatCode="General">
                  <c:v>0.19693127269999999</c:v>
                </c:pt>
                <c:pt idx="154" formatCode="General">
                  <c:v>0.1981131136</c:v>
                </c:pt>
                <c:pt idx="155" formatCode="General">
                  <c:v>0.19929492469999999</c:v>
                </c:pt>
                <c:pt idx="156" formatCode="General">
                  <c:v>0.2004767358</c:v>
                </c:pt>
                <c:pt idx="157" formatCode="General">
                  <c:v>0.20165851709999999</c:v>
                </c:pt>
                <c:pt idx="158" formatCode="General">
                  <c:v>0.2028402835</c:v>
                </c:pt>
                <c:pt idx="159" formatCode="General">
                  <c:v>0.20402202010000001</c:v>
                </c:pt>
                <c:pt idx="160" formatCode="General">
                  <c:v>0.20520375669999999</c:v>
                </c:pt>
                <c:pt idx="161" formatCode="General">
                  <c:v>0.2063854635</c:v>
                </c:pt>
                <c:pt idx="162" formatCode="General">
                  <c:v>0.20756715540000001</c:v>
                </c:pt>
                <c:pt idx="163" formatCode="General">
                  <c:v>0.20874883229999999</c:v>
                </c:pt>
                <c:pt idx="164" formatCode="General">
                  <c:v>0.2099304944</c:v>
                </c:pt>
                <c:pt idx="165" formatCode="General">
                  <c:v>0.21111212670000001</c:v>
                </c:pt>
                <c:pt idx="166" formatCode="General">
                  <c:v>0.212293759</c:v>
                </c:pt>
                <c:pt idx="167" formatCode="General">
                  <c:v>0.21347536149999999</c:v>
                </c:pt>
                <c:pt idx="168" formatCode="General">
                  <c:v>0.21465694900000001</c:v>
                </c:pt>
                <c:pt idx="169" formatCode="General">
                  <c:v>0.21583852170000001</c:v>
                </c:pt>
                <c:pt idx="170" formatCode="General">
                  <c:v>0.21702006460000001</c:v>
                </c:pt>
                <c:pt idx="171" formatCode="General">
                  <c:v>0.21820159259999999</c:v>
                </c:pt>
                <c:pt idx="172" formatCode="General">
                  <c:v>0.2193831205</c:v>
                </c:pt>
                <c:pt idx="173" formatCode="General">
                  <c:v>0.22056460380000001</c:v>
                </c:pt>
                <c:pt idx="174" formatCode="General">
                  <c:v>0.22174608709999999</c:v>
                </c:pt>
                <c:pt idx="175" formatCode="General">
                  <c:v>0.22292754049999999</c:v>
                </c:pt>
                <c:pt idx="176" formatCode="General">
                  <c:v>0.22410897909999999</c:v>
                </c:pt>
                <c:pt idx="177" formatCode="General">
                  <c:v>0.22529040280000001</c:v>
                </c:pt>
                <c:pt idx="178" formatCode="General">
                  <c:v>0.2264717966</c:v>
                </c:pt>
                <c:pt idx="179" formatCode="General">
                  <c:v>0.22765317560000001</c:v>
                </c:pt>
                <c:pt idx="180" formatCode="General">
                  <c:v>0.22883453970000001</c:v>
                </c:pt>
                <c:pt idx="181" formatCode="General">
                  <c:v>0.23001588880000001</c:v>
                </c:pt>
                <c:pt idx="182" formatCode="General">
                  <c:v>0.2311972082</c:v>
                </c:pt>
                <c:pt idx="183" formatCode="General">
                  <c:v>0.2323785126</c:v>
                </c:pt>
                <c:pt idx="184" formatCode="General">
                  <c:v>0.23355978729999999</c:v>
                </c:pt>
                <c:pt idx="185" formatCode="General">
                  <c:v>0.23474106189999999</c:v>
                </c:pt>
                <c:pt idx="186" formatCode="General">
                  <c:v>0.23592230680000001</c:v>
                </c:pt>
                <c:pt idx="187" formatCode="General">
                  <c:v>0.23710352179999999</c:v>
                </c:pt>
                <c:pt idx="188" formatCode="General">
                  <c:v>0.23828473689999999</c:v>
                </c:pt>
                <c:pt idx="189" formatCode="General">
                  <c:v>0.23946590719999999</c:v>
                </c:pt>
                <c:pt idx="190" formatCode="General">
                  <c:v>0.2406470627</c:v>
                </c:pt>
                <c:pt idx="191" formatCode="General">
                  <c:v>0.24182821809999999</c:v>
                </c:pt>
                <c:pt idx="192" formatCode="General">
                  <c:v>0.24300934369999999</c:v>
                </c:pt>
                <c:pt idx="193" formatCode="General">
                  <c:v>0.2441904396</c:v>
                </c:pt>
                <c:pt idx="194" formatCode="General">
                  <c:v>0.2453715205</c:v>
                </c:pt>
                <c:pt idx="195" formatCode="General">
                  <c:v>0.24655258660000001</c:v>
                </c:pt>
                <c:pt idx="196" formatCode="General">
                  <c:v>0.2477336228</c:v>
                </c:pt>
                <c:pt idx="197" formatCode="General">
                  <c:v>0.24891462919999999</c:v>
                </c:pt>
                <c:pt idx="198" formatCode="General">
                  <c:v>0.25009563569999999</c:v>
                </c:pt>
                <c:pt idx="199" formatCode="General">
                  <c:v>0.25127661229999998</c:v>
                </c:pt>
                <c:pt idx="200" formatCode="General">
                  <c:v>0.25245755910000001</c:v>
                </c:pt>
                <c:pt idx="201" formatCode="General">
                  <c:v>0.25363847610000001</c:v>
                </c:pt>
                <c:pt idx="202" formatCode="General">
                  <c:v>0.25481939320000002</c:v>
                </c:pt>
                <c:pt idx="203" formatCode="General">
                  <c:v>0.2560002804</c:v>
                </c:pt>
                <c:pt idx="204" formatCode="General">
                  <c:v>0.25718116759999998</c:v>
                </c:pt>
                <c:pt idx="205" formatCode="General">
                  <c:v>0.25836199520000003</c:v>
                </c:pt>
                <c:pt idx="206" formatCode="General">
                  <c:v>0.25954282280000002</c:v>
                </c:pt>
                <c:pt idx="207" formatCode="General">
                  <c:v>0.26072362069999999</c:v>
                </c:pt>
                <c:pt idx="208" formatCode="General">
                  <c:v>0.26190441850000001</c:v>
                </c:pt>
                <c:pt idx="209" formatCode="General">
                  <c:v>0.26308515669999999</c:v>
                </c:pt>
                <c:pt idx="210" formatCode="General">
                  <c:v>0.26426589490000002</c:v>
                </c:pt>
                <c:pt idx="211" formatCode="General">
                  <c:v>0.26544660329999997</c:v>
                </c:pt>
                <c:pt idx="212" formatCode="General">
                  <c:v>0.26662731169999998</c:v>
                </c:pt>
                <c:pt idx="213" formatCode="General">
                  <c:v>0.2678079605</c:v>
                </c:pt>
                <c:pt idx="214" formatCode="General">
                  <c:v>0.26898860930000001</c:v>
                </c:pt>
                <c:pt idx="215" formatCode="General">
                  <c:v>0.27016922830000001</c:v>
                </c:pt>
                <c:pt idx="216" formatCode="General">
                  <c:v>0.2713498473</c:v>
                </c:pt>
                <c:pt idx="217" formatCode="General">
                  <c:v>0.27253040670000001</c:v>
                </c:pt>
                <c:pt idx="218" formatCode="General">
                  <c:v>0.27371096610000001</c:v>
                </c:pt>
                <c:pt idx="219" formatCode="General">
                  <c:v>0.27489149569999999</c:v>
                </c:pt>
                <c:pt idx="220" formatCode="General">
                  <c:v>0.2760719955</c:v>
                </c:pt>
                <c:pt idx="221" formatCode="General">
                  <c:v>0.27725246549999999</c:v>
                </c:pt>
                <c:pt idx="222" formatCode="General">
                  <c:v>0.27843293549999998</c:v>
                </c:pt>
                <c:pt idx="223" formatCode="General">
                  <c:v>0.2796133757</c:v>
                </c:pt>
                <c:pt idx="224" formatCode="General">
                  <c:v>0.28079378599999999</c:v>
                </c:pt>
                <c:pt idx="225" formatCode="General">
                  <c:v>0.28197416660000002</c:v>
                </c:pt>
                <c:pt idx="226" formatCode="General">
                  <c:v>0.2831545472</c:v>
                </c:pt>
                <c:pt idx="227" formatCode="General">
                  <c:v>0.28433486819999998</c:v>
                </c:pt>
                <c:pt idx="228" formatCode="General">
                  <c:v>0.28551518920000002</c:v>
                </c:pt>
                <c:pt idx="229" formatCode="General">
                  <c:v>0.28669548030000003</c:v>
                </c:pt>
                <c:pt idx="230" formatCode="General">
                  <c:v>0.28787577149999999</c:v>
                </c:pt>
                <c:pt idx="231" formatCode="General">
                  <c:v>0.28905600310000001</c:v>
                </c:pt>
                <c:pt idx="232" formatCode="General">
                  <c:v>0.29023623469999998</c:v>
                </c:pt>
                <c:pt idx="233" formatCode="General">
                  <c:v>0.29141640660000001</c:v>
                </c:pt>
                <c:pt idx="234" formatCode="General">
                  <c:v>0.29259657859999999</c:v>
                </c:pt>
                <c:pt idx="235" formatCode="General">
                  <c:v>0.2937767208</c:v>
                </c:pt>
                <c:pt idx="236" formatCode="General">
                  <c:v>0.29495683309999998</c:v>
                </c:pt>
                <c:pt idx="237" formatCode="General">
                  <c:v>0.29613694550000003</c:v>
                </c:pt>
                <c:pt idx="238" formatCode="General">
                  <c:v>0.29731699820000002</c:v>
                </c:pt>
                <c:pt idx="239" formatCode="General">
                  <c:v>0.29849705100000001</c:v>
                </c:pt>
                <c:pt idx="240" formatCode="General">
                  <c:v>0.29967707399999999</c:v>
                </c:pt>
                <c:pt idx="241" formatCode="General">
                  <c:v>0.30085706709999999</c:v>
                </c:pt>
                <c:pt idx="242" formatCode="General">
                  <c:v>0.30203703050000003</c:v>
                </c:pt>
                <c:pt idx="243" formatCode="General">
                  <c:v>0.30321696399999998</c:v>
                </c:pt>
                <c:pt idx="244" formatCode="General">
                  <c:v>0.30439689759999999</c:v>
                </c:pt>
                <c:pt idx="245" formatCode="General">
                  <c:v>0.30557677150000001</c:v>
                </c:pt>
                <c:pt idx="246" formatCode="General">
                  <c:v>0.30675664540000003</c:v>
                </c:pt>
                <c:pt idx="247" formatCode="General">
                  <c:v>0.30793648959999997</c:v>
                </c:pt>
                <c:pt idx="248" formatCode="General">
                  <c:v>0.3091163039</c:v>
                </c:pt>
                <c:pt idx="249" formatCode="General">
                  <c:v>0.31029608850000001</c:v>
                </c:pt>
                <c:pt idx="250" formatCode="General">
                  <c:v>0.31147584319999999</c:v>
                </c:pt>
                <c:pt idx="251" formatCode="General">
                  <c:v>0.3126555681</c:v>
                </c:pt>
                <c:pt idx="252" formatCode="General">
                  <c:v>0.31383529310000002</c:v>
                </c:pt>
                <c:pt idx="253" formatCode="General">
                  <c:v>0.31501495839999999</c:v>
                </c:pt>
                <c:pt idx="254" formatCode="General">
                  <c:v>0.31619462370000001</c:v>
                </c:pt>
                <c:pt idx="255" formatCode="General">
                  <c:v>0.31737422939999999</c:v>
                </c:pt>
                <c:pt idx="256" formatCode="General">
                  <c:v>0.31855383520000002</c:v>
                </c:pt>
                <c:pt idx="257" formatCode="General">
                  <c:v>0.31973341109999998</c:v>
                </c:pt>
                <c:pt idx="258" formatCode="General">
                  <c:v>0.32091295720000002</c:v>
                </c:pt>
                <c:pt idx="259" formatCode="General">
                  <c:v>0.32209247349999998</c:v>
                </c:pt>
                <c:pt idx="260" formatCode="General">
                  <c:v>0.32327196000000002</c:v>
                </c:pt>
                <c:pt idx="261" formatCode="General">
                  <c:v>0.32445141669999999</c:v>
                </c:pt>
                <c:pt idx="262" formatCode="General">
                  <c:v>0.32563087340000002</c:v>
                </c:pt>
                <c:pt idx="263" formatCode="General">
                  <c:v>0.3268102705</c:v>
                </c:pt>
                <c:pt idx="264" formatCode="General">
                  <c:v>0.32798966769999999</c:v>
                </c:pt>
                <c:pt idx="265" formatCode="General">
                  <c:v>0.32916900519999998</c:v>
                </c:pt>
                <c:pt idx="266" formatCode="General">
                  <c:v>0.33034834270000002</c:v>
                </c:pt>
                <c:pt idx="267" formatCode="General">
                  <c:v>0.33152765039999998</c:v>
                </c:pt>
                <c:pt idx="268" formatCode="General">
                  <c:v>0.33270689850000001</c:v>
                </c:pt>
                <c:pt idx="269" formatCode="General">
                  <c:v>0.33388614649999998</c:v>
                </c:pt>
                <c:pt idx="270" formatCode="General">
                  <c:v>0.33506536479999999</c:v>
                </c:pt>
                <c:pt idx="271" formatCode="General">
                  <c:v>0.33624455330000003</c:v>
                </c:pt>
                <c:pt idx="272" formatCode="General">
                  <c:v>0.33742371199999999</c:v>
                </c:pt>
                <c:pt idx="273" formatCode="General">
                  <c:v>0.33860284089999998</c:v>
                </c:pt>
                <c:pt idx="274" formatCode="General">
                  <c:v>0.33978194</c:v>
                </c:pt>
                <c:pt idx="275" formatCode="General">
                  <c:v>0.34096100930000001</c:v>
                </c:pt>
                <c:pt idx="276" formatCode="General">
                  <c:v>0.34214004869999998</c:v>
                </c:pt>
                <c:pt idx="277" formatCode="General">
                  <c:v>0.34331905839999999</c:v>
                </c:pt>
                <c:pt idx="278" formatCode="General">
                  <c:v>0.34449803829999998</c:v>
                </c:pt>
                <c:pt idx="279" formatCode="General">
                  <c:v>0.3456769884</c:v>
                </c:pt>
                <c:pt idx="280" formatCode="General">
                  <c:v>0.34685590859999998</c:v>
                </c:pt>
                <c:pt idx="281" formatCode="General">
                  <c:v>0.34803479910000001</c:v>
                </c:pt>
                <c:pt idx="282" formatCode="General">
                  <c:v>0.34921365980000002</c:v>
                </c:pt>
                <c:pt idx="283" formatCode="General">
                  <c:v>0.35039252040000002</c:v>
                </c:pt>
                <c:pt idx="284" formatCode="General">
                  <c:v>0.35157132149999998</c:v>
                </c:pt>
                <c:pt idx="285" formatCode="General">
                  <c:v>0.35275009270000002</c:v>
                </c:pt>
                <c:pt idx="286" formatCode="General">
                  <c:v>0.35392883419999999</c:v>
                </c:pt>
                <c:pt idx="287" formatCode="General">
                  <c:v>0.35510754589999999</c:v>
                </c:pt>
                <c:pt idx="288" formatCode="General">
                  <c:v>0.35628625749999998</c:v>
                </c:pt>
                <c:pt idx="289" formatCode="General">
                  <c:v>0.35746490959999999</c:v>
                </c:pt>
                <c:pt idx="290" formatCode="General">
                  <c:v>0.35864353180000003</c:v>
                </c:pt>
                <c:pt idx="291" formatCode="General">
                  <c:v>0.35982212419999998</c:v>
                </c:pt>
                <c:pt idx="292" formatCode="General">
                  <c:v>0.36100068689999998</c:v>
                </c:pt>
                <c:pt idx="293" formatCode="General">
                  <c:v>0.3621792197</c:v>
                </c:pt>
                <c:pt idx="294" formatCode="General">
                  <c:v>0.3633577228</c:v>
                </c:pt>
              </c:numCache>
            </c:numRef>
          </c:xVal>
          <c:yVal>
            <c:numRef>
              <c:f>Sheet1!$AS$4:$AS$398</c:f>
              <c:numCache>
                <c:formatCode>0.00E+00</c:formatCode>
                <c:ptCount val="395"/>
                <c:pt idx="0">
                  <c:v>0.22310572275455048</c:v>
                </c:pt>
                <c:pt idx="1">
                  <c:v>0.22139388137217059</c:v>
                </c:pt>
                <c:pt idx="2">
                  <c:v>0.2196820398451147</c:v>
                </c:pt>
                <c:pt idx="3">
                  <c:v>0.21797020121157731</c:v>
                </c:pt>
                <c:pt idx="4">
                  <c:v>0.21572204506289691</c:v>
                </c:pt>
                <c:pt idx="5">
                  <c:v>0.21311204495166813</c:v>
                </c:pt>
                <c:pt idx="6">
                  <c:v>0.21050205322264248</c:v>
                </c:pt>
                <c:pt idx="7">
                  <c:v>0.20789206568471838</c:v>
                </c:pt>
                <c:pt idx="8">
                  <c:v>0.20528208211731147</c:v>
                </c:pt>
                <c:pt idx="9">
                  <c:v>0.20267210274100617</c:v>
                </c:pt>
                <c:pt idx="10">
                  <c:v>0.20006213174690404</c:v>
                </c:pt>
                <c:pt idx="11">
                  <c:v>0.19745216053221751</c:v>
                </c:pt>
                <c:pt idx="12">
                  <c:v>0.19475716116285691</c:v>
                </c:pt>
                <c:pt idx="13">
                  <c:v>0.19156299763010196</c:v>
                </c:pt>
                <c:pt idx="14">
                  <c:v>0.18836883922657105</c:v>
                </c:pt>
                <c:pt idx="15">
                  <c:v>0.18517469081152904</c:v>
                </c:pt>
                <c:pt idx="16">
                  <c:v>0.18198055238497604</c:v>
                </c:pt>
                <c:pt idx="17">
                  <c:v>0.17878642421687105</c:v>
                </c:pt>
                <c:pt idx="18">
                  <c:v>0.1755923057672959</c:v>
                </c:pt>
                <c:pt idx="19">
                  <c:v>0.17239818758767983</c:v>
                </c:pt>
                <c:pt idx="20">
                  <c:v>0.16920407939655274</c:v>
                </c:pt>
                <c:pt idx="21">
                  <c:v>0.16584666217242655</c:v>
                </c:pt>
                <c:pt idx="22">
                  <c:v>0.16241720498563428</c:v>
                </c:pt>
                <c:pt idx="23">
                  <c:v>0.15898774779884201</c:v>
                </c:pt>
                <c:pt idx="24">
                  <c:v>0.15555830133661427</c:v>
                </c:pt>
                <c:pt idx="25">
                  <c:v>0.15212886559895106</c:v>
                </c:pt>
                <c:pt idx="26">
                  <c:v>0.14869944058585238</c:v>
                </c:pt>
                <c:pt idx="27">
                  <c:v>0.14527002658717134</c:v>
                </c:pt>
                <c:pt idx="28">
                  <c:v>0.1418406233130548</c:v>
                </c:pt>
                <c:pt idx="29">
                  <c:v>0.13843244204492927</c:v>
                </c:pt>
                <c:pt idx="30">
                  <c:v>0.1350907021855661</c:v>
                </c:pt>
                <c:pt idx="31">
                  <c:v>0.13174896204375641</c:v>
                </c:pt>
                <c:pt idx="32">
                  <c:v>0.12840724336787765</c:v>
                </c:pt>
                <c:pt idx="33">
                  <c:v>0.12506553486007138</c:v>
                </c:pt>
                <c:pt idx="34">
                  <c:v>0.12172384753574955</c:v>
                </c:pt>
                <c:pt idx="35">
                  <c:v>0.11838216021142771</c:v>
                </c:pt>
                <c:pt idx="36">
                  <c:v>0.11504049407059032</c:v>
                </c:pt>
                <c:pt idx="37">
                  <c:v>0.11169884883079087</c:v>
                </c:pt>
                <c:pt idx="38">
                  <c:v>0.10862304548857631</c:v>
                </c:pt>
                <c:pt idx="39">
                  <c:v>0.10561802465234368</c:v>
                </c:pt>
                <c:pt idx="40">
                  <c:v>0.10261302261177856</c:v>
                </c:pt>
                <c:pt idx="41">
                  <c:v>9.9608020571213374E-2</c:v>
                </c:pt>
                <c:pt idx="42">
                  <c:v>9.6603037326315727E-2</c:v>
                </c:pt>
                <c:pt idx="43">
                  <c:v>9.3598073131081011E-2</c:v>
                </c:pt>
                <c:pt idx="44">
                  <c:v>9.0593127985509309E-2</c:v>
                </c:pt>
                <c:pt idx="45">
                  <c:v>8.7588201635605087E-2</c:v>
                </c:pt>
                <c:pt idx="46">
                  <c:v>8.4747152310864896E-2</c:v>
                </c:pt>
                <c:pt idx="47">
                  <c:v>8.2228156278339001E-2</c:v>
                </c:pt>
                <c:pt idx="48">
                  <c:v>7.970917600211011E-2</c:v>
                </c:pt>
                <c:pt idx="49">
                  <c:v>7.7190211482178167E-2</c:v>
                </c:pt>
                <c:pt idx="50">
                  <c:v>7.4671247175169153E-2</c:v>
                </c:pt>
                <c:pt idx="51">
                  <c:v>7.2152314593677006E-2</c:v>
                </c:pt>
                <c:pt idx="52">
                  <c:v>6.9633381799261942E-2</c:v>
                </c:pt>
                <c:pt idx="53">
                  <c:v>6.7114464974066756E-2</c:v>
                </c:pt>
                <c:pt idx="54">
                  <c:v>6.4595564118091531E-2</c:v>
                </c:pt>
                <c:pt idx="55">
                  <c:v>6.2549373800061897E-2</c:v>
                </c:pt>
                <c:pt idx="56">
                  <c:v>6.0564961070969509E-2</c:v>
                </c:pt>
                <c:pt idx="57">
                  <c:v>5.8580560922729445E-2</c:v>
                </c:pt>
                <c:pt idx="58">
                  <c:v>5.6596160774489361E-2</c:v>
                </c:pt>
                <c:pt idx="59">
                  <c:v>5.4611785787953983E-2</c:v>
                </c:pt>
                <c:pt idx="60">
                  <c:v>5.2627423046781509E-2</c:v>
                </c:pt>
                <c:pt idx="61">
                  <c:v>5.0643072886461367E-2</c:v>
                </c:pt>
                <c:pt idx="62">
                  <c:v>4.8658735306993564E-2</c:v>
                </c:pt>
                <c:pt idx="63">
                  <c:v>4.6890508911106459E-2</c:v>
                </c:pt>
                <c:pt idx="64">
                  <c:v>4.540743715885949E-2</c:v>
                </c:pt>
                <c:pt idx="65">
                  <c:v>4.3924374934890834E-2</c:v>
                </c:pt>
                <c:pt idx="66">
                  <c:v>4.2441321863084171E-2</c:v>
                </c:pt>
                <c:pt idx="67">
                  <c:v>4.095827831955582E-2</c:v>
                </c:pt>
                <c:pt idx="68">
                  <c:v>3.9475243928189525E-2</c:v>
                </c:pt>
                <c:pt idx="69">
                  <c:v>3.7992228342635624E-2</c:v>
                </c:pt>
                <c:pt idx="70">
                  <c:v>3.6509212757081751E-2</c:v>
                </c:pt>
                <c:pt idx="71">
                  <c:v>3.5026206449062021E-2</c:v>
                </c:pt>
                <c:pt idx="72">
                  <c:v>3.3950806002926354E-2</c:v>
                </c:pt>
                <c:pt idx="73">
                  <c:v>3.2884825438352153E-2</c:v>
                </c:pt>
                <c:pt idx="74">
                  <c:v>3.1818851542568437E-2</c:v>
                </c:pt>
                <c:pt idx="75">
                  <c:v>3.0752884405693983E-2</c:v>
                </c:pt>
                <c:pt idx="76">
                  <c:v>2.9686923937610018E-2</c:v>
                </c:pt>
                <c:pt idx="77">
                  <c:v>2.8620983656135079E-2</c:v>
                </c:pt>
                <c:pt idx="78">
                  <c:v>2.7555036615750855E-2</c:v>
                </c:pt>
                <c:pt idx="79">
                  <c:v>2.6489103003066384E-2</c:v>
                </c:pt>
                <c:pt idx="80">
                  <c:v>2.558713505552785E-2</c:v>
                </c:pt>
                <c:pt idx="81">
                  <c:v>2.4834604775513629E-2</c:v>
                </c:pt>
                <c:pt idx="82">
                  <c:v>2.4082074495499397E-2</c:v>
                </c:pt>
                <c:pt idx="83">
                  <c:v>2.3329553695383271E-2</c:v>
                </c:pt>
                <c:pt idx="84">
                  <c:v>2.2577037603404449E-2</c:v>
                </c:pt>
                <c:pt idx="85">
                  <c:v>2.1824530991323705E-2</c:v>
                </c:pt>
                <c:pt idx="86">
                  <c:v>2.1072033922764546E-2</c:v>
                </c:pt>
                <c:pt idx="87">
                  <c:v>2.0319536790581912E-2</c:v>
                </c:pt>
                <c:pt idx="88">
                  <c:v>1.958181422798454E-2</c:v>
                </c:pt>
                <c:pt idx="89">
                  <c:v>1.9045308760968983E-2</c:v>
                </c:pt>
                <c:pt idx="90">
                  <c:v>1.850881005293397E-2</c:v>
                </c:pt>
                <c:pt idx="91">
                  <c:v>1.797231470170808E-2</c:v>
                </c:pt>
                <c:pt idx="92">
                  <c:v>1.7435826109462753E-2</c:v>
                </c:pt>
                <c:pt idx="93">
                  <c:v>1.6899340919388842E-2</c:v>
                </c:pt>
                <c:pt idx="94">
                  <c:v>1.636285913148634E-2</c:v>
                </c:pt>
                <c:pt idx="95">
                  <c:v>1.5826377298221561E-2</c:v>
                </c:pt>
                <c:pt idx="96">
                  <c:v>1.5289908982917867E-2</c:v>
                </c:pt>
                <c:pt idx="97">
                  <c:v>1.4839199605086315E-2</c:v>
                </c:pt>
                <c:pt idx="98">
                  <c:v>1.4442645422799187E-2</c:v>
                </c:pt>
                <c:pt idx="99">
                  <c:v>1.404609627030512E-2</c:v>
                </c:pt>
                <c:pt idx="100">
                  <c:v>1.3649552080540193E-2</c:v>
                </c:pt>
                <c:pt idx="101">
                  <c:v>1.3253007924307217E-2</c:v>
                </c:pt>
                <c:pt idx="102">
                  <c:v>1.2856468730803388E-2</c:v>
                </c:pt>
                <c:pt idx="103">
                  <c:v>1.2459934567092622E-2</c:v>
                </c:pt>
                <c:pt idx="104">
                  <c:v>1.2063405366110986E-2</c:v>
                </c:pt>
                <c:pt idx="105">
                  <c:v>1.1680887154280024E-2</c:v>
                </c:pt>
                <c:pt idx="106">
                  <c:v>1.1373677801003164E-2</c:v>
                </c:pt>
                <c:pt idx="107">
                  <c:v>1.1066472292628887E-2</c:v>
                </c:pt>
                <c:pt idx="108">
                  <c:v>1.0759270681115348E-2</c:v>
                </c:pt>
                <c:pt idx="109">
                  <c:v>1.0452072940483456E-2</c:v>
                </c:pt>
                <c:pt idx="110">
                  <c:v>1.0144875173872499E-2</c:v>
                </c:pt>
                <c:pt idx="111">
                  <c:v>9.8376851750039233E-3</c:v>
                </c:pt>
                <c:pt idx="112">
                  <c:v>9.530495150156278E-3</c:v>
                </c:pt>
                <c:pt idx="113">
                  <c:v>9.2233090221693608E-3</c:v>
                </c:pt>
                <c:pt idx="114">
                  <c:v>8.9587322811344548E-3</c:v>
                </c:pt>
                <c:pt idx="115">
                  <c:v>8.712413033662816E-3</c:v>
                </c:pt>
                <c:pt idx="116">
                  <c:v>8.4660937861911773E-3</c:v>
                </c:pt>
                <c:pt idx="117">
                  <c:v>8.2197807258285738E-3</c:v>
                </c:pt>
                <c:pt idx="118">
                  <c:v>7.9734676862979834E-3</c:v>
                </c:pt>
                <c:pt idx="119">
                  <c:v>7.7271577299059032E-3</c:v>
                </c:pt>
                <c:pt idx="120">
                  <c:v>7.4808508983163682E-3</c:v>
                </c:pt>
                <c:pt idx="121">
                  <c:v>7.2345471706973547E-3</c:v>
                </c:pt>
                <c:pt idx="122">
                  <c:v>6.9997000384351016E-3</c:v>
                </c:pt>
                <c:pt idx="123">
                  <c:v>6.8006253960234938E-3</c:v>
                </c:pt>
                <c:pt idx="124">
                  <c:v>6.6015507536118893E-3</c:v>
                </c:pt>
                <c:pt idx="125">
                  <c:v>6.4024811120485222E-3</c:v>
                </c:pt>
                <c:pt idx="126">
                  <c:v>6.2034139961660876E-3</c:v>
                </c:pt>
                <c:pt idx="127">
                  <c:v>6.0043468802836513E-3</c:v>
                </c:pt>
                <c:pt idx="128">
                  <c:v>5.8052847820873393E-3</c:v>
                </c:pt>
                <c:pt idx="129">
                  <c:v>5.6062251758962033E-3</c:v>
                </c:pt>
                <c:pt idx="130">
                  <c:v>5.4071655865429386E-3</c:v>
                </c:pt>
                <c:pt idx="131">
                  <c:v>5.2403463494546136E-3</c:v>
                </c:pt>
                <c:pt idx="132">
                  <c:v>5.0824046537659802E-3</c:v>
                </c:pt>
                <c:pt idx="133">
                  <c:v>4.9244649353819689E-3</c:v>
                </c:pt>
                <c:pt idx="134">
                  <c:v>4.7665292116877023E-3</c:v>
                </c:pt>
                <c:pt idx="135">
                  <c:v>4.6085934879934298E-3</c:v>
                </c:pt>
                <c:pt idx="136">
                  <c:v>4.45066174562874E-3</c:v>
                </c:pt>
                <c:pt idx="137">
                  <c:v>4.2927300032640477E-3</c:v>
                </c:pt>
                <c:pt idx="138">
                  <c:v>4.1348002382039801E-3</c:v>
                </c:pt>
                <c:pt idx="139">
                  <c:v>3.9889661786707623E-3</c:v>
                </c:pt>
                <c:pt idx="140">
                  <c:v>3.8682699218839547E-3</c:v>
                </c:pt>
                <c:pt idx="141">
                  <c:v>3.7475767078657559E-3</c:v>
                </c:pt>
                <c:pt idx="142">
                  <c:v>3.6268834938475557E-3</c:v>
                </c:pt>
                <c:pt idx="143">
                  <c:v>3.5061933225979665E-3</c:v>
                </c:pt>
                <c:pt idx="144">
                  <c:v>3.3855031513483776E-3</c:v>
                </c:pt>
                <c:pt idx="145">
                  <c:v>3.2648175442517085E-3</c:v>
                </c:pt>
                <c:pt idx="146">
                  <c:v>3.1441304157707297E-3</c:v>
                </c:pt>
                <c:pt idx="147">
                  <c:v>3.0234463300583617E-3</c:v>
                </c:pt>
                <c:pt idx="148">
                  <c:v>2.9310906071882896E-3</c:v>
                </c:pt>
                <c:pt idx="149">
                  <c:v>2.8431728146755377E-3</c:v>
                </c:pt>
                <c:pt idx="150">
                  <c:v>2.7552561230735008E-3</c:v>
                </c:pt>
                <c:pt idx="151">
                  <c:v>2.6673405472593522E-3</c:v>
                </c:pt>
                <c:pt idx="152">
                  <c:v>2.5794260872330924E-3</c:v>
                </c:pt>
                <c:pt idx="153">
                  <c:v>2.4915149448161518E-3</c:v>
                </c:pt>
                <c:pt idx="154">
                  <c:v>2.4036026940499082E-3</c:v>
                </c:pt>
                <c:pt idx="155">
                  <c:v>2.3156926599822692E-3</c:v>
                </c:pt>
                <c:pt idx="156">
                  <c:v>2.238796187937995E-3</c:v>
                </c:pt>
                <c:pt idx="157">
                  <c:v>2.1781899108468308E-3</c:v>
                </c:pt>
                <c:pt idx="158">
                  <c:v>2.1175843978848054E-3</c:v>
                </c:pt>
                <c:pt idx="159">
                  <c:v>2.05698041318106E-3</c:v>
                </c:pt>
                <c:pt idx="160">
                  <c:v>1.9963764284773146E-3</c:v>
                </c:pt>
                <c:pt idx="161">
                  <c:v>1.9357739720318502E-3</c:v>
                </c:pt>
                <c:pt idx="162">
                  <c:v>1.8751722797155249E-3</c:v>
                </c:pt>
                <c:pt idx="163">
                  <c:v>1.8145713566567251E-3</c:v>
                </c:pt>
                <c:pt idx="164">
                  <c:v>1.7539711925986809E-3</c:v>
                </c:pt>
                <c:pt idx="165">
                  <c:v>1.7134201286710077E-3</c:v>
                </c:pt>
                <c:pt idx="166">
                  <c:v>1.6741219961867683E-3</c:v>
                </c:pt>
                <c:pt idx="167">
                  <c:v>1.6348248547759354E-3</c:v>
                </c:pt>
                <c:pt idx="168">
                  <c:v>1.5955282122275542E-3</c:v>
                </c:pt>
                <c:pt idx="169">
                  <c:v>1.556232061890127E-3</c:v>
                </c:pt>
                <c:pt idx="170">
                  <c:v>1.5169369026261043E-3</c:v>
                </c:pt>
                <c:pt idx="171">
                  <c:v>1.4776422388987863E-3</c:v>
                </c:pt>
                <c:pt idx="172">
                  <c:v>1.4383475784972171E-3</c:v>
                </c:pt>
                <c:pt idx="173">
                  <c:v>1.4064757505789476E-3</c:v>
                </c:pt>
                <c:pt idx="174">
                  <c:v>1.3827124018865853E-3</c:v>
                </c:pt>
                <c:pt idx="175">
                  <c:v>1.3589496545773532E-3</c:v>
                </c:pt>
                <c:pt idx="176">
                  <c:v>1.3351872049427143E-3</c:v>
                </c:pt>
                <c:pt idx="177">
                  <c:v>1.3114250549939829E-3</c:v>
                </c:pt>
                <c:pt idx="178">
                  <c:v>1.287663506428383E-3</c:v>
                </c:pt>
                <c:pt idx="179">
                  <c:v>1.2639022555373763E-3</c:v>
                </c:pt>
                <c:pt idx="180">
                  <c:v>1.2401413043322772E-3</c:v>
                </c:pt>
                <c:pt idx="181">
                  <c:v>1.2165217315416247E-3</c:v>
                </c:pt>
                <c:pt idx="182">
                  <c:v>1.2032506189582771E-3</c:v>
                </c:pt>
                <c:pt idx="183">
                  <c:v>1.1899796748870933E-3</c:v>
                </c:pt>
                <c:pt idx="184">
                  <c:v>1.1767090644699948E-3</c:v>
                </c:pt>
                <c:pt idx="185">
                  <c:v>1.1634384551763109E-3</c:v>
                </c:pt>
                <c:pt idx="186">
                  <c:v>1.1501681795367117E-3</c:v>
                </c:pt>
                <c:pt idx="187">
                  <c:v>1.1368982397980268E-3</c:v>
                </c:pt>
                <c:pt idx="188">
                  <c:v>1.1236282989359279E-3</c:v>
                </c:pt>
                <c:pt idx="189">
                  <c:v>1.1103588613634923E-3</c:v>
                </c:pt>
                <c:pt idx="190">
                  <c:v>1.1005914336591563E-3</c:v>
                </c:pt>
                <c:pt idx="191">
                  <c:v>1.093714467469133E-3</c:v>
                </c:pt>
                <c:pt idx="192">
                  <c:v>1.08683767478176E-3</c:v>
                </c:pt>
                <c:pt idx="193">
                  <c:v>1.0799610550148138E-3</c:v>
                </c:pt>
                <c:pt idx="194">
                  <c:v>1.0730845225814167E-3</c:v>
                </c:pt>
                <c:pt idx="195">
                  <c:v>1.0662080763171212E-3</c:v>
                </c:pt>
                <c:pt idx="196">
                  <c:v>1.0593318041376993E-3</c:v>
                </c:pt>
                <c:pt idx="197">
                  <c:v>1.0524557054609285E-3</c:v>
                </c:pt>
                <c:pt idx="198">
                  <c:v>1.0458412856765792E-3</c:v>
                </c:pt>
                <c:pt idx="199">
                  <c:v>1.0421967619169588E-3</c:v>
                </c:pt>
                <c:pt idx="200">
                  <c:v>1.0385523301208949E-3</c:v>
                </c:pt>
                <c:pt idx="201">
                  <c:v>1.0349079902883874E-3</c:v>
                </c:pt>
                <c:pt idx="202">
                  <c:v>1.0312636501472773E-3</c:v>
                </c:pt>
                <c:pt idx="203">
                  <c:v>1.0276194022783259E-3</c:v>
                </c:pt>
                <c:pt idx="204">
                  <c:v>1.0239751544093745E-3</c:v>
                </c:pt>
                <c:pt idx="205">
                  <c:v>1.0203310904675358E-3</c:v>
                </c:pt>
                <c:pt idx="206">
                  <c:v>1.0166870265256971E-3</c:v>
                </c:pt>
                <c:pt idx="207">
                  <c:v>1.0136638605883674E-3</c:v>
                </c:pt>
                <c:pt idx="208">
                  <c:v>1.0110329148706402E-3</c:v>
                </c:pt>
                <c:pt idx="209">
                  <c:v>1.008402101948185E-3</c:v>
                </c:pt>
                <c:pt idx="210">
                  <c:v>1.0057712890257295E-3</c:v>
                </c:pt>
                <c:pt idx="211">
                  <c:v>1.0031405425009101E-3</c:v>
                </c:pt>
                <c:pt idx="212">
                  <c:v>1.0005097959760905E-3</c:v>
                </c:pt>
                <c:pt idx="213">
                  <c:v>9.9787918224654285E-4</c:v>
                </c:pt>
                <c:pt idx="214">
                  <c:v>9.9524856851699499E-4</c:v>
                </c:pt>
                <c:pt idx="215">
                  <c:v>9.925731928305617E-4</c:v>
                </c:pt>
                <c:pt idx="216">
                  <c:v>9.8962990107536418E-4</c:v>
                </c:pt>
                <c:pt idx="217">
                  <c:v>9.8668675790340049E-4</c:v>
                </c:pt>
                <c:pt idx="218">
                  <c:v>9.8374361473143658E-4</c:v>
                </c:pt>
                <c:pt idx="219">
                  <c:v>9.8080054585108958E-4</c:v>
                </c:pt>
                <c:pt idx="220">
                  <c:v>9.7785755126235906E-4</c:v>
                </c:pt>
                <c:pt idx="221">
                  <c:v>9.7491463096524545E-4</c:v>
                </c:pt>
                <c:pt idx="222">
                  <c:v>9.7197171066813206E-4</c:v>
                </c:pt>
                <c:pt idx="223">
                  <c:v>9.6902886466263514E-4</c:v>
                </c:pt>
                <c:pt idx="224">
                  <c:v>9.6557432476289612E-4</c:v>
                </c:pt>
                <c:pt idx="225">
                  <c:v>9.6187061425580278E-4</c:v>
                </c:pt>
                <c:pt idx="226">
                  <c:v>9.5816690374870943E-4</c:v>
                </c:pt>
                <c:pt idx="227">
                  <c:v>9.5446338025006604E-4</c:v>
                </c:pt>
                <c:pt idx="228">
                  <c:v>9.5075985675142265E-4</c:v>
                </c:pt>
                <c:pt idx="229">
                  <c:v>9.4705642707077647E-4</c:v>
                </c:pt>
                <c:pt idx="230">
                  <c:v>9.4335299707635806E-4</c:v>
                </c:pt>
                <c:pt idx="231">
                  <c:v>9.3964975409038917E-4</c:v>
                </c:pt>
                <c:pt idx="232">
                  <c:v>9.3583325618858582E-4</c:v>
                </c:pt>
                <c:pt idx="233">
                  <c:v>9.3156440612966718E-4</c:v>
                </c:pt>
                <c:pt idx="234">
                  <c:v>9.2729555570903398E-4</c:v>
                </c:pt>
                <c:pt idx="235">
                  <c:v>9.230268130792506E-4</c:v>
                </c:pt>
                <c:pt idx="236">
                  <c:v>9.1875817860203116E-4</c:v>
                </c:pt>
                <c:pt idx="237">
                  <c:v>9.1448954376309693E-4</c:v>
                </c:pt>
                <c:pt idx="238">
                  <c:v>9.1022112486757669E-4</c:v>
                </c:pt>
                <c:pt idx="239">
                  <c:v>9.0595270561034209E-4</c:v>
                </c:pt>
                <c:pt idx="240">
                  <c:v>9.0168439414395687E-4</c:v>
                </c:pt>
                <c:pt idx="241">
                  <c:v>8.9740789842493668E-4</c:v>
                </c:pt>
                <c:pt idx="242">
                  <c:v>8.9312838600748116E-4</c:v>
                </c:pt>
                <c:pt idx="243">
                  <c:v>8.8884898203188216E-4</c:v>
                </c:pt>
                <c:pt idx="244">
                  <c:v>8.8456957769360105E-4</c:v>
                </c:pt>
                <c:pt idx="245">
                  <c:v>8.8029038987635043E-4</c:v>
                </c:pt>
                <c:pt idx="246">
                  <c:v>8.7601120205909992E-4</c:v>
                </c:pt>
                <c:pt idx="247">
                  <c:v>8.7173212195834214E-4</c:v>
                </c:pt>
                <c:pt idx="248">
                  <c:v>8.6745315029944012E-4</c:v>
                </c:pt>
                <c:pt idx="249">
                  <c:v>8.6331504469836754E-4</c:v>
                </c:pt>
                <c:pt idx="250">
                  <c:v>8.595971360890526E-4</c:v>
                </c:pt>
                <c:pt idx="251">
                  <c:v>8.5587932139220661E-4</c:v>
                </c:pt>
                <c:pt idx="252">
                  <c:v>8.5216150638021807E-4</c:v>
                </c:pt>
                <c:pt idx="253">
                  <c:v>8.4844387950830976E-4</c:v>
                </c:pt>
                <c:pt idx="254">
                  <c:v>8.4472625263640156E-4</c:v>
                </c:pt>
                <c:pt idx="255">
                  <c:v>8.4100881358943093E-4</c:v>
                </c:pt>
                <c:pt idx="256">
                  <c:v>8.3729137422731818E-4</c:v>
                </c:pt>
                <c:pt idx="257">
                  <c:v>8.3357402909281649E-4</c:v>
                </c:pt>
                <c:pt idx="258">
                  <c:v>8.3053449332676395E-4</c:v>
                </c:pt>
                <c:pt idx="259">
                  <c:v>8.2769292627169432E-4</c:v>
                </c:pt>
                <c:pt idx="260">
                  <c:v>8.2485143100766135E-4</c:v>
                </c:pt>
                <c:pt idx="261">
                  <c:v>8.2201000753466557E-4</c:v>
                </c:pt>
                <c:pt idx="262">
                  <c:v>8.191685840616698E-4</c:v>
                </c:pt>
                <c:pt idx="263">
                  <c:v>8.1632730417074799E-4</c:v>
                </c:pt>
                <c:pt idx="264">
                  <c:v>8.1348602403891657E-4</c:v>
                </c:pt>
                <c:pt idx="265">
                  <c:v>8.106448877300685E-4</c:v>
                </c:pt>
                <c:pt idx="266">
                  <c:v>8.0804057542381948E-4</c:v>
                </c:pt>
                <c:pt idx="267">
                  <c:v>8.0600127414034756E-4</c:v>
                </c:pt>
                <c:pt idx="268">
                  <c:v>8.039620759193386E-4</c:v>
                </c:pt>
                <c:pt idx="269">
                  <c:v>8.0192287787125328E-4</c:v>
                </c:pt>
                <c:pt idx="270">
                  <c:v>7.9988373118147619E-4</c:v>
                </c:pt>
                <c:pt idx="271">
                  <c:v>7.9784463602293064E-4</c:v>
                </c:pt>
                <c:pt idx="272">
                  <c:v>7.9580559239561673E-4</c:v>
                </c:pt>
                <c:pt idx="273">
                  <c:v>7.9376660029953448E-4</c:v>
                </c:pt>
                <c:pt idx="274">
                  <c:v>7.9172765973468376E-4</c:v>
                </c:pt>
                <c:pt idx="275">
                  <c:v>7.9003801789770151E-4</c:v>
                </c:pt>
                <c:pt idx="276">
                  <c:v>7.8842766362784448E-4</c:v>
                </c:pt>
                <c:pt idx="277">
                  <c:v>7.8681734992280805E-4</c:v>
                </c:pt>
                <c:pt idx="278">
                  <c:v>7.8520707691917416E-4</c:v>
                </c:pt>
                <c:pt idx="279">
                  <c:v>7.8359684461694291E-4</c:v>
                </c:pt>
                <c:pt idx="280">
                  <c:v>7.8198665315269591E-4</c:v>
                </c:pt>
                <c:pt idx="281">
                  <c:v>7.8037650225326984E-4</c:v>
                </c:pt>
                <c:pt idx="282">
                  <c:v>7.787663920552462E-4</c:v>
                </c:pt>
                <c:pt idx="283">
                  <c:v>7.771407495761498E-4</c:v>
                </c:pt>
                <c:pt idx="284">
                  <c:v>7.7548407446390737E-4</c:v>
                </c:pt>
                <c:pt idx="285">
                  <c:v>7.7382744137282147E-4</c:v>
                </c:pt>
                <c:pt idx="286">
                  <c:v>7.7217085002181474E-4</c:v>
                </c:pt>
                <c:pt idx="287">
                  <c:v>7.7051430055142557E-4</c:v>
                </c:pt>
                <c:pt idx="288">
                  <c:v>7.6885775122157557E-4</c:v>
                </c:pt>
                <c:pt idx="289">
                  <c:v>7.672012855124221E-4</c:v>
                </c:pt>
                <c:pt idx="290">
                  <c:v>7.6554486182442536E-4</c:v>
                </c:pt>
                <c:pt idx="291">
                  <c:v>7.638884800170464E-4</c:v>
                </c:pt>
                <c:pt idx="292">
                  <c:v>7.6187943683217029E-4</c:v>
                </c:pt>
                <c:pt idx="293">
                  <c:v>7.5980775192253784E-4</c:v>
                </c:pt>
                <c:pt idx="294">
                  <c:v>7.57736119221076E-4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582848"/>
        <c:axId val="177584384"/>
      </c:scatterChart>
      <c:valAx>
        <c:axId val="177582848"/>
        <c:scaling>
          <c:orientation val="minMax"/>
        </c:scaling>
        <c:delete val="0"/>
        <c:axPos val="b"/>
        <c:numFmt formatCode="0.00E+00" sourceLinked="1"/>
        <c:majorTickMark val="out"/>
        <c:minorTickMark val="none"/>
        <c:tickLblPos val="nextTo"/>
        <c:crossAx val="177584384"/>
        <c:crosses val="autoZero"/>
        <c:crossBetween val="midCat"/>
      </c:valAx>
      <c:valAx>
        <c:axId val="177584384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75828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Monomer Fraction</c:v>
          </c:tx>
          <c:spPr>
            <a:ln w="28575">
              <a:noFill/>
            </a:ln>
          </c:spPr>
          <c:xVal>
            <c:numRef>
              <c:f>Equilibrium!$E$11:$E$17</c:f>
              <c:numCache>
                <c:formatCode>0.00</c:formatCode>
                <c:ptCount val="7"/>
                <c:pt idx="0">
                  <c:v>0</c:v>
                </c:pt>
                <c:pt idx="1">
                  <c:v>2.8127470673655259</c:v>
                </c:pt>
                <c:pt idx="2">
                  <c:v>15.231972069510466</c:v>
                </c:pt>
                <c:pt idx="3">
                  <c:v>55.893273555086779</c:v>
                </c:pt>
                <c:pt idx="4">
                  <c:v>151.27326835146022</c:v>
                </c:pt>
                <c:pt idx="5">
                  <c:v>305.87266779345595</c:v>
                </c:pt>
              </c:numCache>
            </c:numRef>
          </c:xVal>
          <c:yVal>
            <c:numRef>
              <c:f>Equilibrium!$B$11:$B$17</c:f>
              <c:numCache>
                <c:formatCode>0.00</c:formatCode>
                <c:ptCount val="7"/>
                <c:pt idx="0">
                  <c:v>1</c:v>
                </c:pt>
                <c:pt idx="1">
                  <c:v>0.97392736875086361</c:v>
                </c:pt>
                <c:pt idx="2">
                  <c:v>0.88174306037732164</c:v>
                </c:pt>
                <c:pt idx="3">
                  <c:v>0.70670978740236479</c:v>
                </c:pt>
                <c:pt idx="4">
                  <c:v>0.52626613968284508</c:v>
                </c:pt>
                <c:pt idx="5">
                  <c:v>0.4011343434663357</c:v>
                </c:pt>
              </c:numCache>
            </c:numRef>
          </c:yVal>
          <c:smooth val="0"/>
        </c:ser>
        <c:ser>
          <c:idx val="1"/>
          <c:order val="1"/>
          <c:tx>
            <c:v>Dimer Fraction</c:v>
          </c:tx>
          <c:spPr>
            <a:ln w="28575">
              <a:noFill/>
            </a:ln>
          </c:spPr>
          <c:xVal>
            <c:numRef>
              <c:f>Equilibrium!$E$11:$E$17</c:f>
              <c:numCache>
                <c:formatCode>0.00</c:formatCode>
                <c:ptCount val="7"/>
                <c:pt idx="0">
                  <c:v>0</c:v>
                </c:pt>
                <c:pt idx="1">
                  <c:v>2.8127470673655259</c:v>
                </c:pt>
                <c:pt idx="2">
                  <c:v>15.231972069510466</c:v>
                </c:pt>
                <c:pt idx="3">
                  <c:v>55.893273555086779</c:v>
                </c:pt>
                <c:pt idx="4">
                  <c:v>151.27326835146022</c:v>
                </c:pt>
                <c:pt idx="5">
                  <c:v>305.87266779345595</c:v>
                </c:pt>
              </c:numCache>
            </c:numRef>
          </c:xVal>
          <c:yVal>
            <c:numRef>
              <c:f>Equilibrium!$C$11:$C$17</c:f>
              <c:numCache>
                <c:formatCode>0.00</c:formatCode>
                <c:ptCount val="7"/>
                <c:pt idx="0">
                  <c:v>0</c:v>
                </c:pt>
                <c:pt idx="1">
                  <c:v>2.5926689227817788E-2</c:v>
                </c:pt>
                <c:pt idx="2">
                  <c:v>0.11508096001474868</c:v>
                </c:pt>
                <c:pt idx="3">
                  <c:v>0.27127201853153837</c:v>
                </c:pt>
                <c:pt idx="4">
                  <c:v>0.40713298304981166</c:v>
                </c:pt>
                <c:pt idx="5">
                  <c:v>0.47828152352707565</c:v>
                </c:pt>
              </c:numCache>
            </c:numRef>
          </c:yVal>
          <c:smooth val="0"/>
        </c:ser>
        <c:ser>
          <c:idx val="2"/>
          <c:order val="2"/>
          <c:tx>
            <c:v>Trimer Fraction</c:v>
          </c:tx>
          <c:spPr>
            <a:ln w="28575">
              <a:noFill/>
            </a:ln>
          </c:spPr>
          <c:xVal>
            <c:numRef>
              <c:f>Equilibrium!$E$11:$E$16</c:f>
              <c:numCache>
                <c:formatCode>0.00</c:formatCode>
                <c:ptCount val="6"/>
                <c:pt idx="0">
                  <c:v>0</c:v>
                </c:pt>
                <c:pt idx="1">
                  <c:v>2.8127470673655259</c:v>
                </c:pt>
                <c:pt idx="2">
                  <c:v>15.231972069510466</c:v>
                </c:pt>
                <c:pt idx="3">
                  <c:v>55.893273555086779</c:v>
                </c:pt>
                <c:pt idx="4">
                  <c:v>151.27326835146022</c:v>
                </c:pt>
                <c:pt idx="5">
                  <c:v>305.87266779345595</c:v>
                </c:pt>
              </c:numCache>
            </c:numRef>
          </c:xVal>
          <c:yVal>
            <c:numRef>
              <c:f>Equilibrium!$D$11:$D$16</c:f>
              <c:numCache>
                <c:formatCode>0.00</c:formatCode>
                <c:ptCount val="6"/>
                <c:pt idx="0">
                  <c:v>0</c:v>
                </c:pt>
                <c:pt idx="1">
                  <c:v>1.4594202131848491E-4</c:v>
                </c:pt>
                <c:pt idx="2">
                  <c:v>3.1759796079297675E-3</c:v>
                </c:pt>
                <c:pt idx="3">
                  <c:v>2.2018194066096862E-2</c:v>
                </c:pt>
                <c:pt idx="4">
                  <c:v>6.6600877267343261E-2</c:v>
                </c:pt>
                <c:pt idx="5">
                  <c:v>0.12058413300658859</c:v>
                </c:pt>
              </c:numCache>
            </c:numRef>
          </c:yVal>
          <c:smooth val="0"/>
        </c:ser>
        <c:ser>
          <c:idx val="3"/>
          <c:order val="3"/>
          <c:spPr>
            <a:ln w="25400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Equilibrium!$E$11:$E$17</c:f>
              <c:numCache>
                <c:formatCode>0.00</c:formatCode>
                <c:ptCount val="7"/>
                <c:pt idx="0">
                  <c:v>0</c:v>
                </c:pt>
                <c:pt idx="1">
                  <c:v>2.8127470673655259</c:v>
                </c:pt>
                <c:pt idx="2">
                  <c:v>15.231972069510466</c:v>
                </c:pt>
                <c:pt idx="3">
                  <c:v>55.893273555086779</c:v>
                </c:pt>
                <c:pt idx="4">
                  <c:v>151.27326835146022</c:v>
                </c:pt>
                <c:pt idx="5">
                  <c:v>305.87266779345595</c:v>
                </c:pt>
              </c:numCache>
            </c:numRef>
          </c:xVal>
          <c:yVal>
            <c:numRef>
              <c:f>Equilibrium!$G$11:$G$17</c:f>
              <c:numCache>
                <c:formatCode>0.00</c:formatCode>
                <c:ptCount val="7"/>
                <c:pt idx="0">
                  <c:v>1</c:v>
                </c:pt>
                <c:pt idx="1">
                  <c:v>0.97392736875108765</c:v>
                </c:pt>
                <c:pt idx="2">
                  <c:v>0.88174306037791905</c:v>
                </c:pt>
                <c:pt idx="3">
                  <c:v>0.70670978740272128</c:v>
                </c:pt>
                <c:pt idx="4">
                  <c:v>0.52626613968257707</c:v>
                </c:pt>
                <c:pt idx="5">
                  <c:v>0.40113434346575305</c:v>
                </c:pt>
              </c:numCache>
            </c:numRef>
          </c:yVal>
          <c:smooth val="1"/>
        </c:ser>
        <c:ser>
          <c:idx val="4"/>
          <c:order val="4"/>
          <c:spPr>
            <a:ln w="25400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Equilibrium!$E$11:$E$17</c:f>
              <c:numCache>
                <c:formatCode>0.00</c:formatCode>
                <c:ptCount val="7"/>
                <c:pt idx="0">
                  <c:v>0</c:v>
                </c:pt>
                <c:pt idx="1">
                  <c:v>2.8127470673655259</c:v>
                </c:pt>
                <c:pt idx="2">
                  <c:v>15.231972069510466</c:v>
                </c:pt>
                <c:pt idx="3">
                  <c:v>55.893273555086779</c:v>
                </c:pt>
                <c:pt idx="4">
                  <c:v>151.27326835146022</c:v>
                </c:pt>
                <c:pt idx="5">
                  <c:v>305.87266779345595</c:v>
                </c:pt>
              </c:numCache>
            </c:numRef>
          </c:xVal>
          <c:yVal>
            <c:numRef>
              <c:f>Equilibrium!$H$11:$H$17</c:f>
              <c:numCache>
                <c:formatCode>0.00</c:formatCode>
                <c:ptCount val="7"/>
                <c:pt idx="0">
                  <c:v>0</c:v>
                </c:pt>
                <c:pt idx="1">
                  <c:v>2.5926689227600004E-2</c:v>
                </c:pt>
                <c:pt idx="2">
                  <c:v>0.11508096001424238</c:v>
                </c:pt>
                <c:pt idx="3">
                  <c:v>0.27127201853144262</c:v>
                </c:pt>
                <c:pt idx="4">
                  <c:v>0.40713298305018741</c:v>
                </c:pt>
                <c:pt idx="5">
                  <c:v>0.47828152352734055</c:v>
                </c:pt>
              </c:numCache>
            </c:numRef>
          </c:yVal>
          <c:smooth val="1"/>
        </c:ser>
        <c:ser>
          <c:idx val="5"/>
          <c:order val="5"/>
          <c:spPr>
            <a:ln w="2857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Equilibrium!$E$11:$E$17</c:f>
              <c:numCache>
                <c:formatCode>0.00</c:formatCode>
                <c:ptCount val="7"/>
                <c:pt idx="0">
                  <c:v>0</c:v>
                </c:pt>
                <c:pt idx="1">
                  <c:v>2.8127470673655259</c:v>
                </c:pt>
                <c:pt idx="2">
                  <c:v>15.231972069510466</c:v>
                </c:pt>
                <c:pt idx="3">
                  <c:v>55.893273555086779</c:v>
                </c:pt>
                <c:pt idx="4">
                  <c:v>151.27326835146022</c:v>
                </c:pt>
                <c:pt idx="5">
                  <c:v>305.87266779345595</c:v>
                </c:pt>
              </c:numCache>
            </c:numRef>
          </c:xVal>
          <c:yVal>
            <c:numRef>
              <c:f>Equilibrium!$I$11:$I$17</c:f>
              <c:numCache>
                <c:formatCode>0.00</c:formatCode>
                <c:ptCount val="7"/>
                <c:pt idx="0">
                  <c:v>0</c:v>
                </c:pt>
                <c:pt idx="1">
                  <c:v>1.4594202131227994E-4</c:v>
                </c:pt>
                <c:pt idx="2">
                  <c:v>3.1759796078386247E-3</c:v>
                </c:pt>
                <c:pt idx="3">
                  <c:v>2.2018194065836074E-2</c:v>
                </c:pt>
                <c:pt idx="4">
                  <c:v>6.6600877267235487E-2</c:v>
                </c:pt>
                <c:pt idx="5">
                  <c:v>0.12058413300690637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289856"/>
        <c:axId val="177304320"/>
      </c:scatterChart>
      <c:valAx>
        <c:axId val="177289856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Total</a:t>
                </a:r>
                <a:r>
                  <a:rPr lang="en-AU" baseline="0"/>
                  <a:t> PmScsCDL concentration (uM)</a:t>
                </a:r>
                <a:endParaRPr lang="en-AU"/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177304320"/>
        <c:crosses val="autoZero"/>
        <c:crossBetween val="midCat"/>
      </c:valAx>
      <c:valAx>
        <c:axId val="177304320"/>
        <c:scaling>
          <c:orientation val="minMax"/>
          <c:max val="1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Protein fraction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177289856"/>
        <c:crosses val="autoZero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0023935213389954"/>
          <c:y val="3.2723749845405423E-2"/>
          <c:w val="0.12736251366736784"/>
          <c:h val="0.11337249771678226"/>
        </c:manualLayout>
      </c:layout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23</xdr:row>
      <xdr:rowOff>66675</xdr:rowOff>
    </xdr:from>
    <xdr:to>
      <xdr:col>7</xdr:col>
      <xdr:colOff>371475</xdr:colOff>
      <xdr:row>37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52387</xdr:colOff>
      <xdr:row>23</xdr:row>
      <xdr:rowOff>66675</xdr:rowOff>
    </xdr:from>
    <xdr:to>
      <xdr:col>17</xdr:col>
      <xdr:colOff>738187</xdr:colOff>
      <xdr:row>37</xdr:row>
      <xdr:rowOff>142875</xdr:rowOff>
    </xdr:to>
    <xdr:graphicFrame macro="">
      <xdr:nvGraphicFramePr>
        <xdr:cNvPr id="3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52387</xdr:colOff>
      <xdr:row>23</xdr:row>
      <xdr:rowOff>76200</xdr:rowOff>
    </xdr:from>
    <xdr:to>
      <xdr:col>27</xdr:col>
      <xdr:colOff>547687</xdr:colOff>
      <xdr:row>37</xdr:row>
      <xdr:rowOff>152400</xdr:rowOff>
    </xdr:to>
    <xdr:graphicFrame macro="">
      <xdr:nvGraphicFramePr>
        <xdr:cNvPr id="4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30</xdr:col>
      <xdr:colOff>71437</xdr:colOff>
      <xdr:row>23</xdr:row>
      <xdr:rowOff>85725</xdr:rowOff>
    </xdr:from>
    <xdr:to>
      <xdr:col>37</xdr:col>
      <xdr:colOff>566737</xdr:colOff>
      <xdr:row>37</xdr:row>
      <xdr:rowOff>161925</xdr:rowOff>
    </xdr:to>
    <xdr:graphicFrame macro="">
      <xdr:nvGraphicFramePr>
        <xdr:cNvPr id="5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40</xdr:col>
      <xdr:colOff>61912</xdr:colOff>
      <xdr:row>23</xdr:row>
      <xdr:rowOff>85725</xdr:rowOff>
    </xdr:from>
    <xdr:to>
      <xdr:col>47</xdr:col>
      <xdr:colOff>557212</xdr:colOff>
      <xdr:row>37</xdr:row>
      <xdr:rowOff>161925</xdr:rowOff>
    </xdr:to>
    <xdr:graphicFrame macro="">
      <xdr:nvGraphicFramePr>
        <xdr:cNvPr id="6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1205" cy="607002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8"/>
  <sheetViews>
    <sheetView workbookViewId="0">
      <selection activeCell="I4" sqref="I4"/>
    </sheetView>
  </sheetViews>
  <sheetFormatPr defaultRowHeight="15" x14ac:dyDescent="0.25"/>
  <cols>
    <col min="1" max="4" width="9.140625" style="1"/>
    <col min="6" max="6" width="9.140625" style="1"/>
    <col min="7" max="7" width="9.140625" style="2" customWidth="1"/>
    <col min="8" max="9" width="9.140625" style="1"/>
  </cols>
  <sheetData>
    <row r="1" spans="1:9" x14ac:dyDescent="0.25">
      <c r="B1" s="1" t="s">
        <v>12</v>
      </c>
      <c r="G1" s="2" t="s">
        <v>23</v>
      </c>
    </row>
    <row r="3" spans="1:9" x14ac:dyDescent="0.25">
      <c r="A3" s="1" t="s">
        <v>0</v>
      </c>
      <c r="B3" s="3" t="s">
        <v>24</v>
      </c>
      <c r="C3" s="3" t="s">
        <v>25</v>
      </c>
      <c r="D3" s="3" t="s">
        <v>29</v>
      </c>
      <c r="F3" s="3" t="s">
        <v>0</v>
      </c>
      <c r="G3" s="2" t="s">
        <v>26</v>
      </c>
      <c r="H3" s="1" t="s">
        <v>27</v>
      </c>
      <c r="I3" s="1" t="s">
        <v>28</v>
      </c>
    </row>
    <row r="4" spans="1:9" x14ac:dyDescent="0.25">
      <c r="A4" s="14">
        <v>0</v>
      </c>
      <c r="B4" s="14">
        <v>10096400</v>
      </c>
      <c r="C4" s="14">
        <v>37148200</v>
      </c>
      <c r="D4" s="14">
        <v>81131900</v>
      </c>
      <c r="F4" s="16">
        <v>1.5973642499999999E-2</v>
      </c>
      <c r="G4" s="4">
        <f ca="1">FORECAST($F4,OFFSET(B$4:B$54,MATCH($F4,$A$4:$A$54,1)-1,0,2),OFFSET($A$4:$A$54,MATCH($F4,$A$4:$A$54,1)-1,0,2))</f>
        <v>9635265.5870625004</v>
      </c>
      <c r="H4" s="4">
        <f t="shared" ref="H4:I19" ca="1" si="0">FORECAST($F4,OFFSET(C$4:C$54,MATCH($F4,$A$4:$A$54,1)-1,0,2),OFFSET($A$4:$A$54,MATCH($F4,$A$4:$A$54,1)-1,0,2))</f>
        <v>34900580.696975</v>
      </c>
      <c r="I4" s="4">
        <f t="shared" ca="1" si="0"/>
        <v>75823444.976050004</v>
      </c>
    </row>
    <row r="5" spans="1:9" x14ac:dyDescent="0.25">
      <c r="A5" s="14">
        <v>0.01</v>
      </c>
      <c r="B5" s="14">
        <v>9926630</v>
      </c>
      <c r="C5" s="14">
        <v>36319500</v>
      </c>
      <c r="D5" s="14">
        <v>79174300</v>
      </c>
      <c r="F5" s="16">
        <v>1.71568673E-2</v>
      </c>
      <c r="G5" s="4">
        <f t="shared" ref="G5:G68" ca="1" si="1">FORECAST($F5,OFFSET(B$4:B$54,MATCH($F5,$A$4:$A$54,1)-1,0,2),OFFSET($A$4:$A$54,MATCH($F5,$A$4:$A$54,1)-1,0,2))</f>
        <v>9577553.7974424995</v>
      </c>
      <c r="H5" s="4">
        <f t="shared" ca="1" si="0"/>
        <v>34619529.310231</v>
      </c>
      <c r="I5" s="4">
        <f t="shared" ca="1" si="0"/>
        <v>75159726.856738001</v>
      </c>
    </row>
    <row r="6" spans="1:9" x14ac:dyDescent="0.25">
      <c r="A6" s="14">
        <v>0.02</v>
      </c>
      <c r="B6" s="14">
        <v>9438880</v>
      </c>
      <c r="C6" s="14">
        <v>33944200</v>
      </c>
      <c r="D6" s="14">
        <v>73564900</v>
      </c>
      <c r="F6" s="16">
        <v>1.8340092200000001E-2</v>
      </c>
      <c r="G6" s="4">
        <f t="shared" ca="1" si="1"/>
        <v>9519842.0029450003</v>
      </c>
      <c r="H6" s="4">
        <f t="shared" ca="1" si="0"/>
        <v>34338477.899733998</v>
      </c>
      <c r="I6" s="4">
        <f t="shared" ca="1" si="0"/>
        <v>74496008.681331992</v>
      </c>
    </row>
    <row r="7" spans="1:9" x14ac:dyDescent="0.25">
      <c r="A7" s="14">
        <v>0.03</v>
      </c>
      <c r="B7" s="14">
        <v>8691940</v>
      </c>
      <c r="C7" s="14">
        <v>30325300</v>
      </c>
      <c r="D7" s="14">
        <v>65029200</v>
      </c>
      <c r="F7" s="16">
        <v>1.9523315100000001E-2</v>
      </c>
      <c r="G7" s="4">
        <f t="shared" ca="1" si="1"/>
        <v>9462130.3059975002</v>
      </c>
      <c r="H7" s="4">
        <f t="shared" ca="1" si="0"/>
        <v>34057426.964296997</v>
      </c>
      <c r="I7" s="4">
        <f t="shared" ca="1" si="0"/>
        <v>73832291.627806008</v>
      </c>
    </row>
    <row r="8" spans="1:9" x14ac:dyDescent="0.25">
      <c r="A8" s="14">
        <v>0.04</v>
      </c>
      <c r="B8" s="14">
        <v>7770430</v>
      </c>
      <c r="C8" s="14">
        <v>25903000</v>
      </c>
      <c r="D8" s="14">
        <v>54617000</v>
      </c>
      <c r="F8" s="16">
        <v>2.07065362E-2</v>
      </c>
      <c r="G8" s="4">
        <f t="shared" ca="1" si="1"/>
        <v>9386105.9850772005</v>
      </c>
      <c r="H8" s="4">
        <f t="shared" ca="1" si="0"/>
        <v>33688511.614581995</v>
      </c>
      <c r="I8" s="4">
        <f t="shared" ca="1" si="0"/>
        <v>72961821.89576599</v>
      </c>
    </row>
    <row r="9" spans="1:9" x14ac:dyDescent="0.25">
      <c r="A9" s="14">
        <v>0.05</v>
      </c>
      <c r="B9" s="14">
        <v>6767260</v>
      </c>
      <c r="C9" s="14">
        <v>21166700</v>
      </c>
      <c r="D9" s="14">
        <v>43504000</v>
      </c>
      <c r="F9" s="16">
        <v>2.1889757400000001E-2</v>
      </c>
      <c r="G9" s="4">
        <f t="shared" ca="1" si="1"/>
        <v>9297726.4607643988</v>
      </c>
      <c r="H9" s="4">
        <f t="shared" ca="1" si="0"/>
        <v>33260315.694513999</v>
      </c>
      <c r="I9" s="4">
        <f t="shared" ca="1" si="0"/>
        <v>71951859.776081994</v>
      </c>
    </row>
    <row r="10" spans="1:9" x14ac:dyDescent="0.25">
      <c r="A10" s="14">
        <v>0.06</v>
      </c>
      <c r="B10" s="14">
        <v>5766910</v>
      </c>
      <c r="C10" s="14">
        <v>16571000</v>
      </c>
      <c r="D10" s="14">
        <v>32786200</v>
      </c>
      <c r="F10" s="16">
        <v>2.30729748E-2</v>
      </c>
      <c r="G10" s="4">
        <f t="shared" ca="1" si="1"/>
        <v>9209347.2202888001</v>
      </c>
      <c r="H10" s="4">
        <f t="shared" ca="1" si="0"/>
        <v>32832121.149627998</v>
      </c>
      <c r="I10" s="4">
        <f t="shared" ca="1" si="0"/>
        <v>70941900.899964005</v>
      </c>
    </row>
    <row r="11" spans="1:9" x14ac:dyDescent="0.25">
      <c r="A11" s="14">
        <v>7.0000000000000007E-2</v>
      </c>
      <c r="B11" s="14">
        <v>4833060</v>
      </c>
      <c r="C11" s="14">
        <v>12467300</v>
      </c>
      <c r="D11" s="14">
        <v>23317000</v>
      </c>
      <c r="F11" s="16">
        <v>2.4256190300000001E-2</v>
      </c>
      <c r="G11" s="4">
        <f t="shared" ca="1" si="1"/>
        <v>9120968.1217317991</v>
      </c>
      <c r="H11" s="4">
        <f t="shared" ca="1" si="0"/>
        <v>32403927.292332999</v>
      </c>
      <c r="I11" s="4">
        <f t="shared" ca="1" si="0"/>
        <v>69931943.645628989</v>
      </c>
    </row>
    <row r="12" spans="1:9" x14ac:dyDescent="0.25">
      <c r="A12" s="14">
        <v>0.08</v>
      </c>
      <c r="B12" s="14">
        <v>4002970</v>
      </c>
      <c r="C12" s="14">
        <v>9066920</v>
      </c>
      <c r="D12" s="14">
        <v>15614200</v>
      </c>
      <c r="F12" s="16">
        <v>2.5439403999999999E-2</v>
      </c>
      <c r="G12" s="4">
        <f t="shared" ca="1" si="1"/>
        <v>9032589.1576239988</v>
      </c>
      <c r="H12" s="4">
        <f t="shared" ca="1" si="0"/>
        <v>31975734.086439997</v>
      </c>
      <c r="I12" s="4">
        <f t="shared" ca="1" si="0"/>
        <v>68921987.927719995</v>
      </c>
    </row>
    <row r="13" spans="1:9" x14ac:dyDescent="0.25">
      <c r="A13" s="14">
        <v>0.09</v>
      </c>
      <c r="B13" s="14">
        <v>3288780</v>
      </c>
      <c r="C13" s="14">
        <v>6438290</v>
      </c>
      <c r="D13" s="14">
        <v>9847880</v>
      </c>
      <c r="F13" s="16">
        <v>2.6622615799999999E-2</v>
      </c>
      <c r="G13" s="4">
        <f t="shared" ca="1" si="1"/>
        <v>8944210.3354348</v>
      </c>
      <c r="H13" s="4">
        <f t="shared" ca="1" si="0"/>
        <v>31547541.568137996</v>
      </c>
      <c r="I13" s="4">
        <f t="shared" ca="1" si="0"/>
        <v>67912033.83159399</v>
      </c>
    </row>
    <row r="14" spans="1:9" x14ac:dyDescent="0.25">
      <c r="A14" s="14">
        <v>0.1</v>
      </c>
      <c r="B14" s="14">
        <v>2684120</v>
      </c>
      <c r="C14" s="14">
        <v>4532400</v>
      </c>
      <c r="D14" s="14">
        <v>5895970</v>
      </c>
      <c r="F14" s="16">
        <v>2.7805823800000001E-2</v>
      </c>
      <c r="G14" s="4">
        <f t="shared" ca="1" si="1"/>
        <v>8855831.7970828004</v>
      </c>
      <c r="H14" s="4">
        <f t="shared" ca="1" si="0"/>
        <v>31119350.425017998</v>
      </c>
      <c r="I14" s="4">
        <f t="shared" ca="1" si="0"/>
        <v>66902082.979033992</v>
      </c>
    </row>
    <row r="15" spans="1:9" x14ac:dyDescent="0.25">
      <c r="A15" s="14">
        <v>0.11</v>
      </c>
      <c r="B15" s="14">
        <v>2173050</v>
      </c>
      <c r="C15" s="14">
        <v>3225380</v>
      </c>
      <c r="D15" s="14">
        <v>3443540</v>
      </c>
      <c r="F15" s="16">
        <v>2.89890319E-2</v>
      </c>
      <c r="G15" s="4">
        <f t="shared" ca="1" si="1"/>
        <v>8767453.2512614001</v>
      </c>
      <c r="H15" s="4">
        <f t="shared" ca="1" si="0"/>
        <v>30691159.245708995</v>
      </c>
      <c r="I15" s="4">
        <f t="shared" ca="1" si="0"/>
        <v>65892132.041116998</v>
      </c>
    </row>
    <row r="16" spans="1:9" x14ac:dyDescent="0.25">
      <c r="A16" s="14">
        <v>0.12</v>
      </c>
      <c r="B16" s="14">
        <v>1738140</v>
      </c>
      <c r="C16" s="14">
        <v>2363260</v>
      </c>
      <c r="D16" s="14">
        <v>2090880</v>
      </c>
      <c r="F16" s="16">
        <v>3.0172234400000001E-2</v>
      </c>
      <c r="G16" s="4">
        <f t="shared" ca="1" si="1"/>
        <v>8676068.4278056007</v>
      </c>
      <c r="H16" s="4">
        <f t="shared" ca="1" si="0"/>
        <v>30249132.781288005</v>
      </c>
      <c r="I16" s="4">
        <f t="shared" ca="1" si="0"/>
        <v>64849866.098032013</v>
      </c>
    </row>
    <row r="17" spans="1:9" x14ac:dyDescent="0.25">
      <c r="A17" s="14">
        <v>0.13</v>
      </c>
      <c r="B17" s="14">
        <v>1365840</v>
      </c>
      <c r="C17" s="14">
        <v>1799100</v>
      </c>
      <c r="D17" s="14">
        <v>1446840</v>
      </c>
      <c r="F17" s="16">
        <v>3.1355436899999999E-2</v>
      </c>
      <c r="G17" s="4">
        <f t="shared" ca="1" si="1"/>
        <v>8567035.134228101</v>
      </c>
      <c r="H17" s="4">
        <f t="shared" ca="1" si="0"/>
        <v>29725885.139713004</v>
      </c>
      <c r="I17" s="4">
        <f t="shared" ca="1" si="0"/>
        <v>63617891.990982011</v>
      </c>
    </row>
    <row r="18" spans="1:9" x14ac:dyDescent="0.25">
      <c r="A18" s="14">
        <v>0.14000000000000001</v>
      </c>
      <c r="B18" s="14">
        <v>1048450</v>
      </c>
      <c r="C18" s="14">
        <v>1415920</v>
      </c>
      <c r="D18" s="14">
        <v>1190370</v>
      </c>
      <c r="F18" s="16">
        <v>3.2538637500000002E-2</v>
      </c>
      <c r="G18" s="4">
        <f t="shared" ca="1" si="1"/>
        <v>8458002.0157375</v>
      </c>
      <c r="H18" s="4">
        <f t="shared" ca="1" si="0"/>
        <v>29202638.338375002</v>
      </c>
      <c r="I18" s="4">
        <f t="shared" ca="1" si="0"/>
        <v>62385919.862250008</v>
      </c>
    </row>
    <row r="19" spans="1:9" x14ac:dyDescent="0.25">
      <c r="A19" s="14">
        <v>0.15</v>
      </c>
      <c r="B19" s="14">
        <v>782948</v>
      </c>
      <c r="C19" s="14">
        <v>1134320</v>
      </c>
      <c r="D19" s="14">
        <v>1096440</v>
      </c>
      <c r="F19" s="16">
        <v>3.3721834399999998E-2</v>
      </c>
      <c r="G19" s="4">
        <f t="shared" ca="1" si="1"/>
        <v>8348969.2382056005</v>
      </c>
      <c r="H19" s="4">
        <f t="shared" ca="1" si="0"/>
        <v>28679393.173288003</v>
      </c>
      <c r="I19" s="4">
        <f t="shared" ca="1" si="0"/>
        <v>61153951.586032018</v>
      </c>
    </row>
    <row r="20" spans="1:9" x14ac:dyDescent="0.25">
      <c r="A20" s="14">
        <v>0.16</v>
      </c>
      <c r="B20" s="14">
        <v>568375</v>
      </c>
      <c r="C20" s="14">
        <v>909195</v>
      </c>
      <c r="D20" s="14">
        <v>1033750</v>
      </c>
      <c r="F20" s="16">
        <v>3.4905027599999999E-2</v>
      </c>
      <c r="G20" s="4">
        <f t="shared" ca="1" si="1"/>
        <v>8239936.8016324006</v>
      </c>
      <c r="H20" s="4">
        <f t="shared" ref="H20:H83" ca="1" si="2">FORECAST($F20,OFFSET(C$4:C$54,MATCH($F20,$A$4:$A$54,1)-1,0,2),OFFSET($A$4:$A$54,MATCH($F20,$A$4:$A$54,1)-1,0,2))</f>
        <v>28156149.644452006</v>
      </c>
      <c r="I20" s="4">
        <f t="shared" ref="I20:I83" ca="1" si="3">FORECAST($F20,OFFSET(D$4:D$54,MATCH($F20,$A$4:$A$54,1)-1,0,2),OFFSET($A$4:$A$54,MATCH($F20,$A$4:$A$54,1)-1,0,2))</f>
        <v>59921987.162328012</v>
      </c>
    </row>
    <row r="21" spans="1:9" x14ac:dyDescent="0.25">
      <c r="A21" s="14">
        <v>0.17</v>
      </c>
      <c r="B21" s="14">
        <v>403091</v>
      </c>
      <c r="C21" s="14">
        <v>720035</v>
      </c>
      <c r="D21" s="14">
        <v>944585</v>
      </c>
      <c r="F21" s="16">
        <v>3.6088216999999999E-2</v>
      </c>
      <c r="G21" s="4">
        <f t="shared" ca="1" si="1"/>
        <v>8130904.715233</v>
      </c>
      <c r="H21" s="4">
        <f t="shared" ca="1" si="2"/>
        <v>27632907.796090007</v>
      </c>
      <c r="I21" s="4">
        <f t="shared" ca="1" si="3"/>
        <v>58690026.695260011</v>
      </c>
    </row>
    <row r="22" spans="1:9" x14ac:dyDescent="0.25">
      <c r="A22" s="14">
        <v>0.18</v>
      </c>
      <c r="B22" s="14">
        <v>283123</v>
      </c>
      <c r="C22" s="14">
        <v>560419</v>
      </c>
      <c r="D22" s="14">
        <v>818952</v>
      </c>
      <c r="F22" s="16">
        <v>3.7271402799999999E-2</v>
      </c>
      <c r="G22" s="4">
        <f t="shared" ca="1" si="1"/>
        <v>8021872.9605772011</v>
      </c>
      <c r="H22" s="4">
        <f t="shared" ca="1" si="2"/>
        <v>27109667.539756007</v>
      </c>
      <c r="I22" s="4">
        <f t="shared" ca="1" si="3"/>
        <v>57458069.976584017</v>
      </c>
    </row>
    <row r="23" spans="1:9" x14ac:dyDescent="0.25">
      <c r="A23" s="14">
        <v>0.19</v>
      </c>
      <c r="B23" s="14">
        <v>201917</v>
      </c>
      <c r="C23" s="14">
        <v>429593</v>
      </c>
      <c r="D23" s="14">
        <v>670923</v>
      </c>
      <c r="F23" s="16">
        <v>3.8454588499999998E-2</v>
      </c>
      <c r="G23" s="4">
        <f t="shared" ca="1" si="1"/>
        <v>7912841.215136501</v>
      </c>
      <c r="H23" s="4">
        <f t="shared" ca="1" si="2"/>
        <v>26586427.327645004</v>
      </c>
      <c r="I23" s="4">
        <f t="shared" ca="1" si="3"/>
        <v>56226113.362030014</v>
      </c>
    </row>
    <row r="24" spans="1:9" x14ac:dyDescent="0.25">
      <c r="A24" s="14">
        <v>0.2</v>
      </c>
      <c r="B24" s="14">
        <v>151065</v>
      </c>
      <c r="C24" s="14">
        <v>327310</v>
      </c>
      <c r="D24" s="14">
        <v>521668</v>
      </c>
      <c r="F24" s="16">
        <v>3.9637770500000002E-2</v>
      </c>
      <c r="G24" s="4">
        <f t="shared" ca="1" si="1"/>
        <v>7803809.8106545005</v>
      </c>
      <c r="H24" s="4">
        <f t="shared" ca="1" si="2"/>
        <v>26063188.751785003</v>
      </c>
      <c r="I24" s="4">
        <f t="shared" ca="1" si="3"/>
        <v>54994160.59999001</v>
      </c>
    </row>
    <row r="25" spans="1:9" x14ac:dyDescent="0.25">
      <c r="A25" s="14">
        <v>0.21</v>
      </c>
      <c r="B25" s="14">
        <v>121852</v>
      </c>
      <c r="C25" s="14">
        <v>251902</v>
      </c>
      <c r="D25" s="14">
        <v>389526</v>
      </c>
      <c r="F25" s="16">
        <v>4.08209488E-2</v>
      </c>
      <c r="G25" s="4">
        <f t="shared" ca="1" si="1"/>
        <v>7688074.8792304005</v>
      </c>
      <c r="H25" s="4">
        <f t="shared" ca="1" si="2"/>
        <v>25514174.019856002</v>
      </c>
      <c r="I25" s="4">
        <f t="shared" ca="1" si="3"/>
        <v>53704679.598559998</v>
      </c>
    </row>
    <row r="26" spans="1:9" x14ac:dyDescent="0.25">
      <c r="A26" s="14">
        <v>0.22</v>
      </c>
      <c r="B26" s="14">
        <v>106505</v>
      </c>
      <c r="C26" s="14">
        <v>200006</v>
      </c>
      <c r="D26" s="14">
        <v>285742</v>
      </c>
      <c r="F26" s="16">
        <v>4.2004119600000001E-2</v>
      </c>
      <c r="G26" s="4">
        <f t="shared" ca="1" si="1"/>
        <v>7569382.7340868004</v>
      </c>
      <c r="H26" s="4">
        <f t="shared" ca="1" si="2"/>
        <v>24953788.833852001</v>
      </c>
      <c r="I26" s="4">
        <f t="shared" ca="1" si="3"/>
        <v>52389821.888519995</v>
      </c>
    </row>
    <row r="27" spans="1:9" x14ac:dyDescent="0.25">
      <c r="A27" s="14">
        <v>0.23</v>
      </c>
      <c r="B27" s="14">
        <v>98991.6</v>
      </c>
      <c r="C27" s="14">
        <v>167170</v>
      </c>
      <c r="D27" s="14">
        <v>213964</v>
      </c>
      <c r="F27" s="16">
        <v>4.3187290400000002E-2</v>
      </c>
      <c r="G27" s="4">
        <f t="shared" ca="1" si="1"/>
        <v>7450690.5889432002</v>
      </c>
      <c r="H27" s="4">
        <f t="shared" ca="1" si="2"/>
        <v>24393403.647848003</v>
      </c>
      <c r="I27" s="4">
        <f t="shared" ca="1" si="3"/>
        <v>51074964.178479992</v>
      </c>
    </row>
    <row r="28" spans="1:9" x14ac:dyDescent="0.25">
      <c r="A28" s="14">
        <v>0.24</v>
      </c>
      <c r="B28" s="14">
        <v>95216</v>
      </c>
      <c r="C28" s="14">
        <v>148523</v>
      </c>
      <c r="D28" s="14">
        <v>171495</v>
      </c>
      <c r="F28" s="16">
        <v>4.4370457500000002E-2</v>
      </c>
      <c r="G28" s="4">
        <f t="shared" ca="1" si="1"/>
        <v>7331998.8149725003</v>
      </c>
      <c r="H28" s="4">
        <f t="shared" ca="1" si="2"/>
        <v>23833020.214275002</v>
      </c>
      <c r="I28" s="4">
        <f t="shared" ca="1" si="3"/>
        <v>49760110.580249995</v>
      </c>
    </row>
    <row r="29" spans="1:9" x14ac:dyDescent="0.25">
      <c r="A29" s="14">
        <v>0.25</v>
      </c>
      <c r="B29" s="14">
        <v>92767.6</v>
      </c>
      <c r="C29" s="14">
        <v>139331</v>
      </c>
      <c r="D29" s="14">
        <v>151583</v>
      </c>
      <c r="F29" s="16">
        <v>4.5553620900000001E-2</v>
      </c>
      <c r="G29" s="4">
        <f t="shared" ca="1" si="1"/>
        <v>7213307.4121746998</v>
      </c>
      <c r="H29" s="4">
        <f t="shared" ca="1" si="2"/>
        <v>23272638.533133004</v>
      </c>
      <c r="I29" s="4">
        <f t="shared" ca="1" si="3"/>
        <v>48445261.093829997</v>
      </c>
    </row>
    <row r="30" spans="1:9" x14ac:dyDescent="0.25">
      <c r="A30" s="14">
        <v>0.26</v>
      </c>
      <c r="B30" s="14">
        <v>90427.3</v>
      </c>
      <c r="C30" s="14">
        <v>135403</v>
      </c>
      <c r="D30" s="14">
        <v>145816</v>
      </c>
      <c r="F30" s="16">
        <v>4.67367806E-2</v>
      </c>
      <c r="G30" s="4">
        <f t="shared" ca="1" si="1"/>
        <v>7094616.3805498006</v>
      </c>
      <c r="H30" s="4">
        <f t="shared" ca="1" si="2"/>
        <v>22712258.604422003</v>
      </c>
      <c r="I30" s="4">
        <f t="shared" ca="1" si="3"/>
        <v>47130415.719219998</v>
      </c>
    </row>
    <row r="31" spans="1:9" x14ac:dyDescent="0.25">
      <c r="A31" s="14">
        <v>0.27</v>
      </c>
      <c r="B31" s="14">
        <v>87734.2</v>
      </c>
      <c r="C31" s="14">
        <v>133461</v>
      </c>
      <c r="D31" s="14">
        <v>146347</v>
      </c>
      <c r="F31" s="16">
        <v>4.7919936500000003E-2</v>
      </c>
      <c r="G31" s="4">
        <f t="shared" ca="1" si="1"/>
        <v>6975925.7301294999</v>
      </c>
      <c r="H31" s="4">
        <f t="shared" ca="1" si="2"/>
        <v>22151880.475505002</v>
      </c>
      <c r="I31" s="4">
        <f t="shared" ca="1" si="3"/>
        <v>45815574.567549996</v>
      </c>
    </row>
    <row r="32" spans="1:9" x14ac:dyDescent="0.25">
      <c r="A32" s="14">
        <v>0.28000000000000003</v>
      </c>
      <c r="B32" s="14">
        <v>84619.7</v>
      </c>
      <c r="C32" s="14">
        <v>131368</v>
      </c>
      <c r="D32" s="14">
        <v>147476</v>
      </c>
      <c r="F32" s="16">
        <v>4.9103088699999999E-2</v>
      </c>
      <c r="G32" s="4">
        <f t="shared" ca="1" si="1"/>
        <v>6857235.4508821005</v>
      </c>
      <c r="H32" s="4">
        <f t="shared" ca="1" si="2"/>
        <v>21591504.099019002</v>
      </c>
      <c r="I32" s="4">
        <f t="shared" ca="1" si="3"/>
        <v>44500737.527690001</v>
      </c>
    </row>
    <row r="33" spans="1:9" x14ac:dyDescent="0.25">
      <c r="A33" s="14">
        <v>0.28999999999999998</v>
      </c>
      <c r="B33" s="14">
        <v>81251.100000000006</v>
      </c>
      <c r="C33" s="14">
        <v>128237</v>
      </c>
      <c r="D33" s="14">
        <v>146350</v>
      </c>
      <c r="F33" s="16">
        <v>5.0286233399999998E-2</v>
      </c>
      <c r="G33" s="4">
        <f t="shared" ca="1" si="1"/>
        <v>6738626.6418310013</v>
      </c>
      <c r="H33" s="4">
        <f t="shared" ca="1" si="2"/>
        <v>21035155.716362003</v>
      </c>
      <c r="I33" s="4">
        <f t="shared" ca="1" si="3"/>
        <v>43197220.766548008</v>
      </c>
    </row>
    <row r="34" spans="1:9" x14ac:dyDescent="0.25">
      <c r="A34" s="14">
        <v>0.3</v>
      </c>
      <c r="B34" s="14">
        <v>77851.100000000006</v>
      </c>
      <c r="C34" s="14">
        <v>124202</v>
      </c>
      <c r="D34" s="14">
        <v>142761</v>
      </c>
      <c r="F34" s="16">
        <v>5.1469374399999997E-2</v>
      </c>
      <c r="G34" s="4">
        <f t="shared" ca="1" si="1"/>
        <v>6620271.1318960022</v>
      </c>
      <c r="H34" s="4">
        <f t="shared" ca="1" si="2"/>
        <v>20491419.606992003</v>
      </c>
      <c r="I34" s="4">
        <f t="shared" ca="1" si="3"/>
        <v>41929153.905568011</v>
      </c>
    </row>
    <row r="35" spans="1:9" x14ac:dyDescent="0.25">
      <c r="A35" s="14">
        <v>0.31</v>
      </c>
      <c r="B35" s="14">
        <v>74646.8</v>
      </c>
      <c r="C35" s="14">
        <v>119981</v>
      </c>
      <c r="D35" s="14">
        <v>138161</v>
      </c>
      <c r="F35" s="16">
        <v>5.2652515499999997E-2</v>
      </c>
      <c r="G35" s="4">
        <f t="shared" ca="1" si="1"/>
        <v>6501915.6119575016</v>
      </c>
      <c r="H35" s="4">
        <f t="shared" ca="1" si="2"/>
        <v>19947683.451665003</v>
      </c>
      <c r="I35" s="4">
        <f t="shared" ca="1" si="3"/>
        <v>40661086.937410012</v>
      </c>
    </row>
    <row r="36" spans="1:9" x14ac:dyDescent="0.25">
      <c r="A36" s="14">
        <v>0.32</v>
      </c>
      <c r="B36" s="14">
        <v>71789</v>
      </c>
      <c r="C36" s="14">
        <v>116388</v>
      </c>
      <c r="D36" s="14">
        <v>134453</v>
      </c>
      <c r="F36" s="16">
        <v>5.3835648999999999E-2</v>
      </c>
      <c r="G36" s="4">
        <f t="shared" ca="1" si="1"/>
        <v>6383560.8522850014</v>
      </c>
      <c r="H36" s="4">
        <f t="shared" ca="1" si="2"/>
        <v>19403950.789070003</v>
      </c>
      <c r="I36" s="4">
        <f t="shared" ca="1" si="3"/>
        <v>39393028.114780001</v>
      </c>
    </row>
    <row r="37" spans="1:9" x14ac:dyDescent="0.25">
      <c r="A37" s="14">
        <v>0.33</v>
      </c>
      <c r="B37" s="14">
        <v>69304.7</v>
      </c>
      <c r="C37" s="14">
        <v>113917</v>
      </c>
      <c r="D37" s="14">
        <v>132969</v>
      </c>
      <c r="F37" s="16">
        <v>5.5018778900000002E-2</v>
      </c>
      <c r="G37" s="4">
        <f t="shared" ca="1" si="1"/>
        <v>6265206.4527385011</v>
      </c>
      <c r="H37" s="4">
        <f t="shared" ca="1" si="2"/>
        <v>18860219.780927002</v>
      </c>
      <c r="I37" s="4">
        <f t="shared" ca="1" si="3"/>
        <v>38124973.150558002</v>
      </c>
    </row>
    <row r="38" spans="1:9" x14ac:dyDescent="0.25">
      <c r="A38" s="14">
        <v>0.34</v>
      </c>
      <c r="B38" s="14">
        <v>67096.600000000006</v>
      </c>
      <c r="C38" s="14">
        <v>112520</v>
      </c>
      <c r="D38" s="14">
        <v>133903</v>
      </c>
      <c r="F38" s="16">
        <v>5.6201901300000003E-2</v>
      </c>
      <c r="G38" s="4">
        <f t="shared" ca="1" si="1"/>
        <v>6146852.8034545006</v>
      </c>
      <c r="H38" s="4">
        <f t="shared" ca="1" si="2"/>
        <v>18316492.219558999</v>
      </c>
      <c r="I38" s="4">
        <f t="shared" ca="1" si="3"/>
        <v>36856926.224685997</v>
      </c>
    </row>
    <row r="39" spans="1:9" x14ac:dyDescent="0.25">
      <c r="A39" s="14">
        <v>0.35</v>
      </c>
      <c r="B39" s="14">
        <v>64984.800000000003</v>
      </c>
      <c r="C39" s="14">
        <v>111726</v>
      </c>
      <c r="D39" s="14">
        <v>136470</v>
      </c>
      <c r="F39" s="16">
        <v>5.7385023700000003E-2</v>
      </c>
      <c r="G39" s="4">
        <f t="shared" ca="1" si="1"/>
        <v>6028499.154170501</v>
      </c>
      <c r="H39" s="4">
        <f t="shared" ca="1" si="2"/>
        <v>17772764.658190999</v>
      </c>
      <c r="I39" s="4">
        <f t="shared" ca="1" si="3"/>
        <v>35588879.298813999</v>
      </c>
    </row>
    <row r="40" spans="1:9" x14ac:dyDescent="0.25">
      <c r="A40" s="14">
        <v>0.36</v>
      </c>
      <c r="B40" s="14">
        <v>62804.5</v>
      </c>
      <c r="C40" s="14">
        <v>110882</v>
      </c>
      <c r="D40" s="14">
        <v>139345</v>
      </c>
      <c r="F40" s="16">
        <v>5.85681386E-2</v>
      </c>
      <c r="G40" s="4">
        <f t="shared" ca="1" si="1"/>
        <v>5910146.2551490013</v>
      </c>
      <c r="H40" s="4">
        <f t="shared" ca="1" si="2"/>
        <v>17229040.543598</v>
      </c>
      <c r="I40" s="4">
        <f t="shared" ca="1" si="3"/>
        <v>34320840.411292002</v>
      </c>
    </row>
    <row r="41" spans="1:9" x14ac:dyDescent="0.25">
      <c r="A41" s="14">
        <v>0.37</v>
      </c>
      <c r="B41" s="14">
        <v>60460.2</v>
      </c>
      <c r="C41" s="14">
        <v>109455</v>
      </c>
      <c r="D41" s="14">
        <v>141330</v>
      </c>
      <c r="F41" s="16">
        <v>5.9751246100000002E-2</v>
      </c>
      <c r="G41" s="4">
        <f t="shared" ca="1" si="1"/>
        <v>5791794.0963865006</v>
      </c>
      <c r="H41" s="4">
        <f t="shared" ca="1" si="2"/>
        <v>16685319.829822998</v>
      </c>
      <c r="I41" s="4">
        <f t="shared" ca="1" si="3"/>
        <v>33052809.454941995</v>
      </c>
    </row>
    <row r="42" spans="1:9" x14ac:dyDescent="0.25">
      <c r="A42" s="14">
        <v>0.38</v>
      </c>
      <c r="B42" s="14">
        <v>57999.7</v>
      </c>
      <c r="C42" s="14">
        <v>107281</v>
      </c>
      <c r="D42" s="14">
        <v>141798</v>
      </c>
      <c r="F42" s="16">
        <v>6.0934349899999997E-2</v>
      </c>
      <c r="G42" s="4">
        <f t="shared" ca="1" si="1"/>
        <v>5679655.734588501</v>
      </c>
      <c r="H42" s="4">
        <f t="shared" ca="1" si="2"/>
        <v>16187570.831537001</v>
      </c>
      <c r="I42" s="4">
        <f t="shared" ca="1" si="3"/>
        <v>31901445.392691992</v>
      </c>
    </row>
    <row r="43" spans="1:9" x14ac:dyDescent="0.25">
      <c r="A43" s="14">
        <v>0.39</v>
      </c>
      <c r="B43" s="14">
        <v>55577.5</v>
      </c>
      <c r="C43" s="14">
        <v>104557</v>
      </c>
      <c r="D43" s="14">
        <v>140816</v>
      </c>
      <c r="F43" s="16">
        <v>6.2117449900000003E-2</v>
      </c>
      <c r="G43" s="4">
        <f t="shared" ca="1" si="1"/>
        <v>5569171.9410885004</v>
      </c>
      <c r="H43" s="4">
        <f t="shared" ca="1" si="2"/>
        <v>15702062.084536999</v>
      </c>
      <c r="I43" s="4">
        <f t="shared" ca="1" si="3"/>
        <v>30781144.340691991</v>
      </c>
    </row>
    <row r="44" spans="1:9" x14ac:dyDescent="0.25">
      <c r="A44" s="14">
        <v>0.4</v>
      </c>
      <c r="B44" s="14">
        <v>53398.3</v>
      </c>
      <c r="C44" s="14">
        <v>101720</v>
      </c>
      <c r="D44" s="14">
        <v>138966</v>
      </c>
      <c r="F44" s="16">
        <v>6.3300542500000001E-2</v>
      </c>
      <c r="G44" s="4">
        <f t="shared" ca="1" si="1"/>
        <v>5458688.838637501</v>
      </c>
      <c r="H44" s="4">
        <f t="shared" ca="1" si="2"/>
        <v>15216556.374274999</v>
      </c>
      <c r="I44" s="4">
        <f t="shared" ca="1" si="3"/>
        <v>29660850.295899995</v>
      </c>
    </row>
    <row r="45" spans="1:9" x14ac:dyDescent="0.25">
      <c r="A45" s="14">
        <v>0.41</v>
      </c>
      <c r="B45" s="14">
        <v>51644.9</v>
      </c>
      <c r="C45" s="14">
        <v>99241.600000000006</v>
      </c>
      <c r="D45" s="14">
        <v>137000</v>
      </c>
      <c r="F45" s="16">
        <v>6.4483635100000006E-2</v>
      </c>
      <c r="G45" s="4">
        <f t="shared" ca="1" si="1"/>
        <v>5348205.7361865006</v>
      </c>
      <c r="H45" s="4">
        <f t="shared" ca="1" si="2"/>
        <v>14731050.664012998</v>
      </c>
      <c r="I45" s="4">
        <f t="shared" ca="1" si="3"/>
        <v>28540556.251107991</v>
      </c>
    </row>
    <row r="46" spans="1:9" x14ac:dyDescent="0.25">
      <c r="A46" s="14">
        <v>0.42</v>
      </c>
      <c r="B46" s="14">
        <v>50390.1</v>
      </c>
      <c r="C46" s="14">
        <v>97409.4</v>
      </c>
      <c r="D46" s="14">
        <v>135456</v>
      </c>
      <c r="F46" s="16">
        <v>6.5666720299999995E-2</v>
      </c>
      <c r="G46" s="4">
        <f t="shared" ca="1" si="1"/>
        <v>5237723.3247845015</v>
      </c>
      <c r="H46" s="4">
        <f t="shared" ca="1" si="2"/>
        <v>14245547.990489002</v>
      </c>
      <c r="I46" s="4">
        <f t="shared" ca="1" si="3"/>
        <v>27420269.213523999</v>
      </c>
    </row>
    <row r="47" spans="1:9" x14ac:dyDescent="0.25">
      <c r="A47" s="14">
        <v>0.43</v>
      </c>
      <c r="B47" s="14">
        <v>49588.9</v>
      </c>
      <c r="C47" s="14">
        <v>96240</v>
      </c>
      <c r="D47" s="14">
        <v>134545</v>
      </c>
      <c r="F47" s="16">
        <v>6.6849798000000002E-2</v>
      </c>
      <c r="G47" s="4">
        <f t="shared" ca="1" si="1"/>
        <v>5127241.6137700006</v>
      </c>
      <c r="H47" s="4">
        <f t="shared" ca="1" si="2"/>
        <v>13760048.39474</v>
      </c>
      <c r="I47" s="4">
        <f t="shared" ca="1" si="3"/>
        <v>26299989.277839996</v>
      </c>
    </row>
    <row r="48" spans="1:9" x14ac:dyDescent="0.25">
      <c r="A48" s="14">
        <v>0.44</v>
      </c>
      <c r="B48" s="14">
        <v>49103</v>
      </c>
      <c r="C48" s="14">
        <v>95546.6</v>
      </c>
      <c r="D48" s="14">
        <v>134109</v>
      </c>
      <c r="F48" s="16">
        <v>6.8032868199999999E-2</v>
      </c>
      <c r="G48" s="4">
        <f t="shared" ca="1" si="1"/>
        <v>5016760.603143001</v>
      </c>
      <c r="H48" s="4">
        <f t="shared" ca="1" si="2"/>
        <v>13274551.876766004</v>
      </c>
      <c r="I48" s="4">
        <f t="shared" ca="1" si="3"/>
        <v>25179716.444055997</v>
      </c>
    </row>
    <row r="49" spans="1:9" x14ac:dyDescent="0.25">
      <c r="A49" s="14">
        <v>0.45</v>
      </c>
      <c r="B49" s="14">
        <v>48766.9</v>
      </c>
      <c r="C49" s="14">
        <v>95051.3</v>
      </c>
      <c r="D49" s="14">
        <v>133880</v>
      </c>
      <c r="F49" s="16">
        <v>6.9215930999999994E-2</v>
      </c>
      <c r="G49" s="4">
        <f t="shared" ca="1" si="1"/>
        <v>4906280.2835650016</v>
      </c>
      <c r="H49" s="4">
        <f t="shared" ca="1" si="2"/>
        <v>12789058.395530004</v>
      </c>
      <c r="I49" s="4">
        <f t="shared" ca="1" si="3"/>
        <v>24059450.617480002</v>
      </c>
    </row>
    <row r="50" spans="1:9" x14ac:dyDescent="0.25">
      <c r="A50" s="14">
        <v>0.46</v>
      </c>
      <c r="B50" s="14">
        <v>48462.8</v>
      </c>
      <c r="C50" s="14">
        <v>94562.4</v>
      </c>
      <c r="D50" s="14">
        <v>133672</v>
      </c>
      <c r="F50" s="16">
        <v>7.0398993800000004E-2</v>
      </c>
      <c r="G50" s="4">
        <f t="shared" ca="1" si="1"/>
        <v>4799939.9236558015</v>
      </c>
      <c r="H50" s="4">
        <f t="shared" ca="1" si="2"/>
        <v>12331626.946235601</v>
      </c>
      <c r="I50" s="4">
        <f t="shared" ca="1" si="3"/>
        <v>23009663.055736005</v>
      </c>
    </row>
    <row r="51" spans="1:9" x14ac:dyDescent="0.25">
      <c r="A51" s="14">
        <v>0.47</v>
      </c>
      <c r="B51" s="14">
        <v>48163.7</v>
      </c>
      <c r="C51" s="14">
        <v>94079.6</v>
      </c>
      <c r="D51" s="14">
        <v>133583</v>
      </c>
      <c r="F51" s="16">
        <v>7.1582049100000003E-2</v>
      </c>
      <c r="G51" s="4">
        <f t="shared" ca="1" si="1"/>
        <v>4701735.6862581009</v>
      </c>
      <c r="H51" s="4">
        <f t="shared" ca="1" si="2"/>
        <v>11929343.188134201</v>
      </c>
      <c r="I51" s="4">
        <f t="shared" ca="1" si="3"/>
        <v>22098379.219252005</v>
      </c>
    </row>
    <row r="52" spans="1:9" x14ac:dyDescent="0.25">
      <c r="A52" s="14">
        <v>0.48</v>
      </c>
      <c r="B52" s="14">
        <v>47938.1</v>
      </c>
      <c r="C52" s="14">
        <v>93801.9</v>
      </c>
      <c r="D52" s="14">
        <v>133967</v>
      </c>
      <c r="F52" s="16">
        <v>7.2765097000000001E-2</v>
      </c>
      <c r="G52" s="4">
        <f t="shared" ca="1" si="1"/>
        <v>4603532.0631270017</v>
      </c>
      <c r="H52" s="4">
        <f t="shared" ca="1" si="2"/>
        <v>11527061.946314003</v>
      </c>
      <c r="I52" s="4">
        <f t="shared" ca="1" si="3"/>
        <v>21187101.082840003</v>
      </c>
    </row>
    <row r="53" spans="1:9" x14ac:dyDescent="0.25">
      <c r="A53" s="14">
        <v>0.49</v>
      </c>
      <c r="B53" s="14">
        <v>47901.599999999999</v>
      </c>
      <c r="C53" s="14">
        <v>94018.4</v>
      </c>
      <c r="D53" s="14">
        <v>135317</v>
      </c>
      <c r="F53" s="16">
        <v>7.3948137499999997E-2</v>
      </c>
      <c r="G53" s="4">
        <f t="shared" ca="1" si="1"/>
        <v>4505329.0542625021</v>
      </c>
      <c r="H53" s="4">
        <f t="shared" ca="1" si="2"/>
        <v>11124783.220775004</v>
      </c>
      <c r="I53" s="4">
        <f t="shared" ca="1" si="3"/>
        <v>20275828.646500006</v>
      </c>
    </row>
    <row r="54" spans="1:9" x14ac:dyDescent="0.25">
      <c r="A54" s="14">
        <v>0.5</v>
      </c>
      <c r="B54" s="14">
        <v>48154.3</v>
      </c>
      <c r="C54" s="14">
        <v>94957.9</v>
      </c>
      <c r="D54" s="14">
        <v>138005</v>
      </c>
      <c r="F54" s="16">
        <v>7.5131177899999999E-2</v>
      </c>
      <c r="G54" s="4">
        <f t="shared" ca="1" si="1"/>
        <v>4407126.053698902</v>
      </c>
      <c r="H54" s="4">
        <f t="shared" ca="1" si="2"/>
        <v>10722504.529239804</v>
      </c>
      <c r="I54" s="4">
        <f t="shared" ca="1" si="3"/>
        <v>19364556.287188001</v>
      </c>
    </row>
    <row r="55" spans="1:9" x14ac:dyDescent="0.25">
      <c r="A55" s="3"/>
      <c r="B55" s="3"/>
      <c r="C55" s="3"/>
      <c r="D55" s="3"/>
      <c r="F55" s="15">
        <v>7.6314203400000002E-2</v>
      </c>
      <c r="G55" s="4">
        <f t="shared" ca="1" si="1"/>
        <v>4308924.2899694014</v>
      </c>
      <c r="H55" s="4">
        <f t="shared" ca="1" si="2"/>
        <v>10320230.904270802</v>
      </c>
      <c r="I55" s="4">
        <f t="shared" ca="1" si="3"/>
        <v>18453295.405047998</v>
      </c>
    </row>
    <row r="56" spans="1:9" x14ac:dyDescent="0.25">
      <c r="A56" s="3"/>
      <c r="B56" s="3"/>
      <c r="C56" s="3"/>
      <c r="D56" s="3"/>
      <c r="F56" s="15">
        <v>7.7497229000000001E-2</v>
      </c>
      <c r="G56" s="4">
        <f t="shared" ca="1" si="1"/>
        <v>4210722.5179390013</v>
      </c>
      <c r="H56" s="4">
        <f t="shared" ca="1" si="2"/>
        <v>9917957.2452980019</v>
      </c>
      <c r="I56" s="4">
        <f t="shared" ca="1" si="3"/>
        <v>17542034.445880003</v>
      </c>
    </row>
    <row r="57" spans="1:9" x14ac:dyDescent="0.25">
      <c r="A57" s="3"/>
      <c r="B57" s="3"/>
      <c r="C57" s="3"/>
      <c r="D57" s="3"/>
      <c r="F57" s="15">
        <v>7.8680247100000003E-2</v>
      </c>
      <c r="G57" s="4">
        <f t="shared" ca="1" si="1"/>
        <v>4112521.3684761012</v>
      </c>
      <c r="H57" s="4">
        <f t="shared" ca="1" si="2"/>
        <v>9515686.1366101988</v>
      </c>
      <c r="I57" s="4">
        <f t="shared" ca="1" si="3"/>
        <v>16630779.263811998</v>
      </c>
    </row>
    <row r="58" spans="1:9" x14ac:dyDescent="0.25">
      <c r="A58" s="3"/>
      <c r="B58" s="3"/>
      <c r="C58" s="3"/>
      <c r="D58" s="3"/>
      <c r="F58" s="15">
        <v>7.9863257699999995E-2</v>
      </c>
      <c r="G58" s="4">
        <f t="shared" ca="1" si="1"/>
        <v>4014320.841580702</v>
      </c>
      <c r="H58" s="4">
        <f t="shared" ca="1" si="2"/>
        <v>9113417.5782074034</v>
      </c>
      <c r="I58" s="4">
        <f t="shared" ca="1" si="3"/>
        <v>15719529.858844005</v>
      </c>
    </row>
    <row r="59" spans="1:9" x14ac:dyDescent="0.25">
      <c r="A59" s="3"/>
      <c r="B59" s="3"/>
      <c r="C59" s="3"/>
      <c r="D59" s="3"/>
      <c r="F59" s="15">
        <v>8.1046253400000004E-2</v>
      </c>
      <c r="G59" s="4">
        <f t="shared" ca="1" si="1"/>
        <v>3928247.6284253988</v>
      </c>
      <c r="H59" s="4">
        <f t="shared" ca="1" si="2"/>
        <v>8791898.6925157979</v>
      </c>
      <c r="I59" s="4">
        <f t="shared" ca="1" si="3"/>
        <v>15010896.809451193</v>
      </c>
    </row>
    <row r="60" spans="1:9" x14ac:dyDescent="0.25">
      <c r="A60" s="3"/>
      <c r="B60" s="3"/>
      <c r="C60" s="3"/>
      <c r="D60" s="3"/>
      <c r="F60" s="15">
        <v>8.2229249200000007E-2</v>
      </c>
      <c r="G60" s="4">
        <f t="shared" ca="1" si="1"/>
        <v>3843759.2513851989</v>
      </c>
      <c r="H60" s="4">
        <f t="shared" ca="1" si="2"/>
        <v>8480932.8675403967</v>
      </c>
      <c r="I60" s="4">
        <f t="shared" ca="1" si="3"/>
        <v>14328743.575305589</v>
      </c>
    </row>
    <row r="61" spans="1:9" x14ac:dyDescent="0.25">
      <c r="A61" s="3"/>
      <c r="B61" s="3"/>
      <c r="C61" s="3"/>
      <c r="D61" s="3"/>
      <c r="F61" s="15">
        <v>8.34122375E-2</v>
      </c>
      <c r="G61" s="4">
        <f t="shared" ca="1" si="1"/>
        <v>3759271.409987499</v>
      </c>
      <c r="H61" s="4">
        <f t="shared" ca="1" si="2"/>
        <v>8169969.0140374973</v>
      </c>
      <c r="I61" s="4">
        <f t="shared" ca="1" si="3"/>
        <v>13646594.665899992</v>
      </c>
    </row>
    <row r="62" spans="1:9" x14ac:dyDescent="0.25">
      <c r="A62" s="3"/>
      <c r="B62" s="3"/>
      <c r="C62" s="3"/>
      <c r="D62" s="3"/>
      <c r="F62" s="15">
        <v>8.4595225800000007E-2</v>
      </c>
      <c r="G62" s="4">
        <f t="shared" ca="1" si="1"/>
        <v>3674783.5685897991</v>
      </c>
      <c r="H62" s="4">
        <f t="shared" ca="1" si="2"/>
        <v>7859005.1605345942</v>
      </c>
      <c r="I62" s="4">
        <f t="shared" ca="1" si="3"/>
        <v>12964445.756494388</v>
      </c>
    </row>
    <row r="63" spans="1:9" x14ac:dyDescent="0.25">
      <c r="A63" s="3"/>
      <c r="B63" s="3"/>
      <c r="C63" s="3"/>
      <c r="D63" s="3"/>
      <c r="F63" s="15">
        <v>8.5778199099999994E-2</v>
      </c>
      <c r="G63" s="4">
        <f t="shared" ca="1" si="1"/>
        <v>3590296.7984771002</v>
      </c>
      <c r="H63" s="4">
        <f t="shared" ca="1" si="2"/>
        <v>7548045.2499766983</v>
      </c>
      <c r="I63" s="4">
        <f t="shared" ca="1" si="3"/>
        <v>12282305.496568799</v>
      </c>
    </row>
    <row r="64" spans="1:9" x14ac:dyDescent="0.25">
      <c r="A64" s="3"/>
      <c r="B64" s="3"/>
      <c r="C64" s="3"/>
      <c r="D64" s="3"/>
      <c r="F64" s="15">
        <v>8.6961165100000001E-2</v>
      </c>
      <c r="G64" s="4">
        <f t="shared" ca="1" si="1"/>
        <v>3505810.549723099</v>
      </c>
      <c r="H64" s="4">
        <f t="shared" ca="1" si="2"/>
        <v>7237087.2583186962</v>
      </c>
      <c r="I64" s="4">
        <f t="shared" ca="1" si="3"/>
        <v>11600169.446056791</v>
      </c>
    </row>
    <row r="65" spans="1:9" x14ac:dyDescent="0.25">
      <c r="A65" s="3"/>
      <c r="B65" s="3"/>
      <c r="C65" s="3"/>
      <c r="D65" s="3"/>
      <c r="F65" s="15">
        <v>8.8144123599999999E-2</v>
      </c>
      <c r="G65" s="4">
        <f t="shared" ca="1" si="1"/>
        <v>3421324.8366115997</v>
      </c>
      <c r="H65" s="4">
        <f t="shared" ca="1" si="2"/>
        <v>6926131.2381331958</v>
      </c>
      <c r="I65" s="4">
        <f t="shared" ca="1" si="3"/>
        <v>10918037.720284797</v>
      </c>
    </row>
    <row r="66" spans="1:9" x14ac:dyDescent="0.25">
      <c r="A66" s="3"/>
      <c r="B66" s="3"/>
      <c r="C66" s="3"/>
      <c r="D66" s="3"/>
      <c r="F66" s="15">
        <v>8.93270746E-2</v>
      </c>
      <c r="G66" s="4">
        <f t="shared" ca="1" si="1"/>
        <v>3336839.6591425994</v>
      </c>
      <c r="H66" s="4">
        <f t="shared" ca="1" si="2"/>
        <v>6615177.1894201972</v>
      </c>
      <c r="I66" s="4">
        <f t="shared" ca="1" si="3"/>
        <v>10235910.319252796</v>
      </c>
    </row>
    <row r="67" spans="1:9" x14ac:dyDescent="0.25">
      <c r="A67" s="3"/>
      <c r="B67" s="3"/>
      <c r="C67" s="3"/>
      <c r="D67" s="3"/>
      <c r="F67" s="15">
        <v>9.0510025600000002E-2</v>
      </c>
      <c r="G67" s="4">
        <f t="shared" ca="1" si="1"/>
        <v>3257940.7920704009</v>
      </c>
      <c r="H67" s="4">
        <f t="shared" ca="1" si="2"/>
        <v>6341084.7309215963</v>
      </c>
      <c r="I67" s="4">
        <f t="shared" ca="1" si="3"/>
        <v>9646322.4731103927</v>
      </c>
    </row>
    <row r="68" spans="1:9" x14ac:dyDescent="0.25">
      <c r="A68" s="3"/>
      <c r="B68" s="3"/>
      <c r="C68" s="3"/>
      <c r="D68" s="3"/>
      <c r="F68" s="15">
        <v>9.16929618E-2</v>
      </c>
      <c r="G68" s="4">
        <f t="shared" ca="1" si="1"/>
        <v>3186413.3718012013</v>
      </c>
      <c r="H68" s="4">
        <f t="shared" ca="1" si="2"/>
        <v>6115630.1034997962</v>
      </c>
      <c r="I68" s="4">
        <f t="shared" ca="1" si="3"/>
        <v>9178836.7332961932</v>
      </c>
    </row>
    <row r="69" spans="1:9" x14ac:dyDescent="0.25">
      <c r="A69" s="3"/>
      <c r="B69" s="3"/>
      <c r="C69" s="3"/>
      <c r="D69" s="3"/>
      <c r="F69" s="15">
        <v>9.2875890399999994E-2</v>
      </c>
      <c r="G69" s="4">
        <f t="shared" ref="G69:G132" ca="1" si="4">FORECAST($F69,OFFSET(B$4:B$54,MATCH($F69,$A$4:$A$54,1)-1,0,2),OFFSET($A$4:$A$54,MATCH($F69,$A$4:$A$54,1)-1,0,2))</f>
        <v>3114886.4110736018</v>
      </c>
      <c r="H69" s="4">
        <f t="shared" ca="1" si="2"/>
        <v>5890176.9245544001</v>
      </c>
      <c r="I69" s="4">
        <f t="shared" ca="1" si="3"/>
        <v>8711353.9969336018</v>
      </c>
    </row>
    <row r="70" spans="1:9" x14ac:dyDescent="0.25">
      <c r="A70" s="3"/>
      <c r="B70" s="3"/>
      <c r="C70" s="3"/>
      <c r="D70" s="3"/>
      <c r="F70" s="15">
        <v>9.4058811699999995E-2</v>
      </c>
      <c r="G70" s="4">
        <f t="shared" ca="1" si="4"/>
        <v>3043359.8917478016</v>
      </c>
      <c r="H70" s="4">
        <f t="shared" ca="1" si="2"/>
        <v>5664725.1369086988</v>
      </c>
      <c r="I70" s="4">
        <f t="shared" ca="1" si="3"/>
        <v>8243874.1454652995</v>
      </c>
    </row>
    <row r="71" spans="1:9" x14ac:dyDescent="0.25">
      <c r="A71" s="3"/>
      <c r="B71" s="3"/>
      <c r="C71" s="3"/>
      <c r="D71" s="3"/>
      <c r="F71" s="15">
        <v>9.5241725400000005E-2</v>
      </c>
      <c r="G71" s="4">
        <f t="shared" ca="1" si="4"/>
        <v>2971833.8319636006</v>
      </c>
      <c r="H71" s="4">
        <f t="shared" ca="1" si="2"/>
        <v>5439274.7977393977</v>
      </c>
      <c r="I71" s="4">
        <f t="shared" ca="1" si="3"/>
        <v>7776397.2974485978</v>
      </c>
    </row>
    <row r="72" spans="1:9" x14ac:dyDescent="0.25">
      <c r="A72" s="3"/>
      <c r="B72" s="3"/>
      <c r="C72" s="3"/>
      <c r="D72" s="3"/>
      <c r="F72" s="15">
        <v>9.6424631799999994E-2</v>
      </c>
      <c r="G72" s="4">
        <f t="shared" ca="1" si="4"/>
        <v>2900308.2135812016</v>
      </c>
      <c r="H72" s="4">
        <f t="shared" ca="1" si="2"/>
        <v>5213825.8498697989</v>
      </c>
      <c r="I72" s="4">
        <f t="shared" ca="1" si="3"/>
        <v>7308923.3343262002</v>
      </c>
    </row>
    <row r="73" spans="1:9" x14ac:dyDescent="0.25">
      <c r="A73" s="3"/>
      <c r="B73" s="3"/>
      <c r="C73" s="3"/>
      <c r="D73" s="3"/>
      <c r="F73" s="15">
        <v>9.7607523200000004E-2</v>
      </c>
      <c r="G73" s="4">
        <f t="shared" ca="1" si="4"/>
        <v>2828783.5021888008</v>
      </c>
      <c r="H73" s="4">
        <f t="shared" ca="1" si="2"/>
        <v>4988379.7608351968</v>
      </c>
      <c r="I73" s="4">
        <f t="shared" ca="1" si="3"/>
        <v>6841455.2990687937</v>
      </c>
    </row>
    <row r="74" spans="1:9" x14ac:dyDescent="0.25">
      <c r="A74" s="3"/>
      <c r="B74" s="3"/>
      <c r="C74" s="3"/>
      <c r="D74" s="3"/>
      <c r="F74" s="15">
        <v>9.8790414600000001E-2</v>
      </c>
      <c r="G74" s="4">
        <f t="shared" ca="1" si="4"/>
        <v>2757258.790796401</v>
      </c>
      <c r="H74" s="4">
        <f t="shared" ca="1" si="2"/>
        <v>4762933.6718005985</v>
      </c>
      <c r="I74" s="4">
        <f t="shared" ca="1" si="3"/>
        <v>6373987.2638113946</v>
      </c>
    </row>
    <row r="75" spans="1:9" x14ac:dyDescent="0.25">
      <c r="A75" s="3"/>
      <c r="B75" s="3"/>
      <c r="C75" s="3"/>
      <c r="D75" s="3"/>
      <c r="F75" s="15">
        <v>9.9973298599999996E-2</v>
      </c>
      <c r="G75" s="4">
        <f t="shared" ca="1" si="4"/>
        <v>2685734.5268524019</v>
      </c>
      <c r="H75" s="4">
        <f t="shared" ca="1" si="2"/>
        <v>4537488.9931246005</v>
      </c>
      <c r="I75" s="4">
        <f t="shared" ca="1" si="3"/>
        <v>5906522.1529674008</v>
      </c>
    </row>
    <row r="76" spans="1:9" x14ac:dyDescent="0.25">
      <c r="A76" s="3"/>
      <c r="B76" s="3"/>
      <c r="C76" s="3"/>
      <c r="D76" s="3"/>
      <c r="F76" s="15">
        <v>0.10115616769999999</v>
      </c>
      <c r="G76" s="4">
        <f t="shared" ca="1" si="4"/>
        <v>2625031.7373561002</v>
      </c>
      <c r="H76" s="4">
        <f t="shared" ca="1" si="2"/>
        <v>4381286.5692746025</v>
      </c>
      <c r="I76" s="4">
        <f t="shared" ca="1" si="3"/>
        <v>5612427.9647489041</v>
      </c>
    </row>
    <row r="77" spans="1:9" x14ac:dyDescent="0.25">
      <c r="A77" s="3"/>
      <c r="B77" s="3"/>
      <c r="C77" s="3"/>
      <c r="D77" s="3"/>
      <c r="F77" s="15">
        <v>0.1023390293</v>
      </c>
      <c r="G77" s="4">
        <f t="shared" ca="1" si="4"/>
        <v>2564579.2295649005</v>
      </c>
      <c r="H77" s="4">
        <f t="shared" ca="1" si="2"/>
        <v>4226684.1924314015</v>
      </c>
      <c r="I77" s="4">
        <f t="shared" ca="1" si="3"/>
        <v>5322339.4373801053</v>
      </c>
    </row>
    <row r="78" spans="1:9" x14ac:dyDescent="0.25">
      <c r="A78" s="3"/>
      <c r="B78" s="3"/>
      <c r="C78" s="3"/>
      <c r="D78" s="3"/>
      <c r="F78" s="15">
        <v>0.10352188349999999</v>
      </c>
      <c r="G78" s="4">
        <f t="shared" ca="1" si="4"/>
        <v>2504127.0999655006</v>
      </c>
      <c r="H78" s="4">
        <f t="shared" ca="1" si="2"/>
        <v>4072082.7827830017</v>
      </c>
      <c r="I78" s="4">
        <f t="shared" ca="1" si="3"/>
        <v>5032252.724809505</v>
      </c>
    </row>
    <row r="79" spans="1:9" x14ac:dyDescent="0.25">
      <c r="A79" s="3"/>
      <c r="B79" s="3"/>
      <c r="C79" s="3"/>
      <c r="D79" s="3"/>
      <c r="F79" s="15">
        <v>0.1047047302</v>
      </c>
      <c r="G79" s="4">
        <f t="shared" ca="1" si="4"/>
        <v>2443675.3536686003</v>
      </c>
      <c r="H79" s="4">
        <f t="shared" ca="1" si="2"/>
        <v>3917482.3533996008</v>
      </c>
      <c r="I79" s="4">
        <f t="shared" ca="1" si="3"/>
        <v>4742167.851561401</v>
      </c>
    </row>
    <row r="80" spans="1:9" x14ac:dyDescent="0.25">
      <c r="A80" s="3"/>
      <c r="B80" s="3"/>
      <c r="C80" s="3"/>
      <c r="D80" s="3"/>
      <c r="F80" s="15">
        <v>0.1058875695</v>
      </c>
      <c r="G80" s="4">
        <f t="shared" ca="1" si="4"/>
        <v>2383223.9855634999</v>
      </c>
      <c r="H80" s="4">
        <f t="shared" ca="1" si="2"/>
        <v>3762882.8912110012</v>
      </c>
      <c r="I80" s="4">
        <f t="shared" ca="1" si="3"/>
        <v>4452084.7931115031</v>
      </c>
    </row>
    <row r="81" spans="1:9" x14ac:dyDescent="0.25">
      <c r="A81" s="3"/>
      <c r="B81" s="3"/>
      <c r="C81" s="3"/>
      <c r="D81" s="3"/>
      <c r="F81" s="15">
        <v>0.10707038639999999</v>
      </c>
      <c r="G81" s="4">
        <f t="shared" ca="1" si="4"/>
        <v>2322773.7622552002</v>
      </c>
      <c r="H81" s="4">
        <f t="shared" ca="1" si="2"/>
        <v>3608286.3567472026</v>
      </c>
      <c r="I81" s="4">
        <f t="shared" ca="1" si="3"/>
        <v>4162007.2281048037</v>
      </c>
    </row>
    <row r="82" spans="1:9" x14ac:dyDescent="0.25">
      <c r="A82" s="3"/>
      <c r="B82" s="3"/>
      <c r="C82" s="3"/>
      <c r="D82" s="3"/>
      <c r="F82" s="15">
        <v>0.1082532108</v>
      </c>
      <c r="G82" s="4">
        <f t="shared" ca="1" si="4"/>
        <v>2262323.1556444</v>
      </c>
      <c r="H82" s="4">
        <f t="shared" ca="1" si="2"/>
        <v>3453688.8420184013</v>
      </c>
      <c r="I82" s="4">
        <f t="shared" ca="1" si="3"/>
        <v>3871927.8237756006</v>
      </c>
    </row>
    <row r="83" spans="1:9" x14ac:dyDescent="0.25">
      <c r="A83" s="3"/>
      <c r="B83" s="3"/>
      <c r="C83" s="3"/>
      <c r="D83" s="3"/>
      <c r="F83" s="15">
        <v>0.10943602030000001</v>
      </c>
      <c r="G83" s="4">
        <f t="shared" ca="1" si="4"/>
        <v>2201873.3105279002</v>
      </c>
      <c r="H83" s="4">
        <f t="shared" ca="1" si="2"/>
        <v>3299093.2747494001</v>
      </c>
      <c r="I83" s="4">
        <f t="shared" ca="1" si="3"/>
        <v>3581852.0735670999</v>
      </c>
    </row>
    <row r="84" spans="1:9" x14ac:dyDescent="0.25">
      <c r="A84" s="3"/>
      <c r="B84" s="3"/>
      <c r="C84" s="3"/>
      <c r="D84" s="3"/>
      <c r="F84" s="15">
        <v>0.1106188223</v>
      </c>
      <c r="G84" s="4">
        <f t="shared" ca="1" si="4"/>
        <v>2146136.7993506994</v>
      </c>
      <c r="H84" s="4">
        <f t="shared" ref="H84:H147" ca="1" si="5">FORECAST($F84,OFFSET(C$4:C$54,MATCH($F84,$A$4:$A$54,1)-1,0,2),OFFSET($A$4:$A$54,MATCH($F84,$A$4:$A$54,1)-1,0,2))</f>
        <v>3172030.0918723978</v>
      </c>
      <c r="I84" s="4">
        <f t="shared" ref="I84:I147" ca="1" si="6">FORECAST($F84,OFFSET(D$4:D$54,MATCH($F84,$A$4:$A$54,1)-1,0,2),OFFSET($A$4:$A$54,MATCH($F84,$A$4:$A$54,1)-1,0,2))</f>
        <v>3359834.3827682007</v>
      </c>
    </row>
    <row r="85" spans="1:9" x14ac:dyDescent="0.25">
      <c r="A85" s="3"/>
      <c r="B85" s="3"/>
      <c r="C85" s="3"/>
      <c r="D85" s="3"/>
      <c r="F85" s="15">
        <v>0.1118016094</v>
      </c>
      <c r="G85" s="4">
        <f t="shared" ca="1" si="4"/>
        <v>2094696.2055845996</v>
      </c>
      <c r="H85" s="4">
        <f t="shared" ca="1" si="5"/>
        <v>3070059.6504071988</v>
      </c>
      <c r="I85" s="4">
        <f t="shared" ca="1" si="6"/>
        <v>3199843.5028996002</v>
      </c>
    </row>
    <row r="86" spans="1:9" x14ac:dyDescent="0.25">
      <c r="A86" s="3"/>
      <c r="B86" s="3"/>
      <c r="C86" s="3"/>
      <c r="D86" s="3"/>
      <c r="F86" s="15">
        <v>0.1129843965</v>
      </c>
      <c r="G86" s="4">
        <f t="shared" ca="1" si="4"/>
        <v>2043255.6118184989</v>
      </c>
      <c r="H86" s="4">
        <f t="shared" ca="1" si="5"/>
        <v>2968089.208941998</v>
      </c>
      <c r="I86" s="4">
        <f t="shared" ca="1" si="6"/>
        <v>3039852.6230310015</v>
      </c>
    </row>
    <row r="87" spans="1:9" x14ac:dyDescent="0.25">
      <c r="A87" s="3"/>
      <c r="B87" s="3"/>
      <c r="C87" s="3"/>
      <c r="D87" s="3"/>
      <c r="F87" s="15">
        <v>0.1141671687</v>
      </c>
      <c r="G87" s="4">
        <f t="shared" ca="1" si="4"/>
        <v>1991815.6660682997</v>
      </c>
      <c r="H87" s="4">
        <f t="shared" ca="1" si="5"/>
        <v>2866120.0520355981</v>
      </c>
      <c r="I87" s="4">
        <f t="shared" ca="1" si="6"/>
        <v>2879863.7586257998</v>
      </c>
    </row>
    <row r="88" spans="1:9" x14ac:dyDescent="0.25">
      <c r="A88" s="3"/>
      <c r="B88" s="3"/>
      <c r="C88" s="3"/>
      <c r="D88" s="3"/>
      <c r="F88" s="15">
        <v>0.1153499335</v>
      </c>
      <c r="G88" s="4">
        <f t="shared" ca="1" si="4"/>
        <v>1940376.0421514995</v>
      </c>
      <c r="H88" s="4">
        <f t="shared" ca="1" si="5"/>
        <v>2764151.5330979992</v>
      </c>
      <c r="I88" s="4">
        <f t="shared" ca="1" si="6"/>
        <v>2719875.8951890003</v>
      </c>
    </row>
    <row r="89" spans="1:9" x14ac:dyDescent="0.25">
      <c r="A89" s="3"/>
      <c r="B89" s="3"/>
      <c r="C89" s="3"/>
      <c r="D89" s="3"/>
      <c r="F89" s="15">
        <v>0.1165326834</v>
      </c>
      <c r="G89" s="4">
        <f t="shared" ca="1" si="4"/>
        <v>1888937.066250599</v>
      </c>
      <c r="H89" s="4">
        <f t="shared" ca="1" si="5"/>
        <v>2662184.2987191975</v>
      </c>
      <c r="I89" s="4">
        <f t="shared" ca="1" si="6"/>
        <v>2559890.0472155996</v>
      </c>
    </row>
    <row r="90" spans="1:9" x14ac:dyDescent="0.25">
      <c r="A90" s="3"/>
      <c r="B90" s="3"/>
      <c r="C90" s="3"/>
      <c r="D90" s="3"/>
      <c r="F90" s="15">
        <v>0.1177154183</v>
      </c>
      <c r="G90" s="4">
        <f t="shared" ca="1" si="4"/>
        <v>1837498.7427146994</v>
      </c>
      <c r="H90" s="4">
        <f t="shared" ca="1" si="5"/>
        <v>2560218.3575203978</v>
      </c>
      <c r="I90" s="4">
        <f t="shared" ca="1" si="6"/>
        <v>2399906.2282322012</v>
      </c>
    </row>
    <row r="91" spans="1:9" x14ac:dyDescent="0.25">
      <c r="A91" s="3"/>
      <c r="B91" s="3"/>
      <c r="C91" s="3"/>
      <c r="D91" s="3"/>
      <c r="F91" s="15">
        <v>0.1188981533</v>
      </c>
      <c r="G91" s="4">
        <f t="shared" ca="1" si="4"/>
        <v>1786060.4148296993</v>
      </c>
      <c r="H91" s="4">
        <f t="shared" ca="1" si="5"/>
        <v>2458252.4077003989</v>
      </c>
      <c r="I91" s="4">
        <f t="shared" ca="1" si="6"/>
        <v>2239922.3957221992</v>
      </c>
    </row>
    <row r="92" spans="1:9" x14ac:dyDescent="0.25">
      <c r="A92" s="3"/>
      <c r="B92" s="3"/>
      <c r="C92" s="3"/>
      <c r="D92" s="3"/>
      <c r="F92" s="15">
        <v>0.1200808808</v>
      </c>
      <c r="G92" s="4">
        <f t="shared" ca="1" si="4"/>
        <v>1735128.8078159997</v>
      </c>
      <c r="H92" s="4">
        <f t="shared" ca="1" si="5"/>
        <v>2358697.0287871985</v>
      </c>
      <c r="I92" s="4">
        <f t="shared" ca="1" si="6"/>
        <v>2085670.9529567994</v>
      </c>
    </row>
    <row r="93" spans="1:9" x14ac:dyDescent="0.25">
      <c r="A93" s="3"/>
      <c r="B93" s="3"/>
      <c r="C93" s="3"/>
      <c r="D93" s="3"/>
      <c r="F93" s="15">
        <v>0.12126359339999999</v>
      </c>
      <c r="G93" s="4">
        <f t="shared" ca="1" si="4"/>
        <v>1691096.4177179998</v>
      </c>
      <c r="H93" s="4">
        <f t="shared" ca="1" si="5"/>
        <v>2291973.1147455992</v>
      </c>
      <c r="I93" s="4">
        <f t="shared" ca="1" si="6"/>
        <v>2009499.5306663997</v>
      </c>
    </row>
    <row r="94" spans="1:9" x14ac:dyDescent="0.25">
      <c r="A94" s="3"/>
      <c r="B94" s="3"/>
      <c r="C94" s="3"/>
      <c r="D94" s="3"/>
      <c r="F94" s="15">
        <v>0.12244629109999999</v>
      </c>
      <c r="G94" s="4">
        <f t="shared" ca="1" si="4"/>
        <v>1647064.582347</v>
      </c>
      <c r="H94" s="4">
        <f t="shared" ca="1" si="5"/>
        <v>2225250.0413023997</v>
      </c>
      <c r="I94" s="4">
        <f t="shared" ca="1" si="6"/>
        <v>1933329.0679956004</v>
      </c>
    </row>
    <row r="95" spans="1:9" x14ac:dyDescent="0.25">
      <c r="A95" s="3"/>
      <c r="B95" s="3"/>
      <c r="C95" s="3"/>
      <c r="D95" s="3"/>
      <c r="F95" s="15">
        <v>0.1236289814</v>
      </c>
      <c r="G95" s="4">
        <f t="shared" ca="1" si="4"/>
        <v>1603033.0224779993</v>
      </c>
      <c r="H95" s="4">
        <f t="shared" ca="1" si="5"/>
        <v>2158527.3853375986</v>
      </c>
      <c r="I95" s="4">
        <f t="shared" ca="1" si="6"/>
        <v>1857159.0819143998</v>
      </c>
    </row>
    <row r="96" spans="1:9" x14ac:dyDescent="0.25">
      <c r="A96" s="3"/>
      <c r="B96" s="3"/>
      <c r="C96" s="3"/>
      <c r="D96" s="3"/>
      <c r="F96" s="15">
        <v>0.1248116568</v>
      </c>
      <c r="G96" s="4">
        <f t="shared" ca="1" si="4"/>
        <v>1559002.0173359998</v>
      </c>
      <c r="H96" s="4">
        <f t="shared" ca="1" si="5"/>
        <v>2091805.5699711991</v>
      </c>
      <c r="I96" s="4">
        <f t="shared" ca="1" si="6"/>
        <v>1780990.0554527994</v>
      </c>
    </row>
    <row r="97" spans="1:9" x14ac:dyDescent="0.25">
      <c r="A97" s="3"/>
      <c r="B97" s="3"/>
      <c r="C97" s="3"/>
      <c r="D97" s="3"/>
      <c r="F97" s="15">
        <v>0.12599432469999999</v>
      </c>
      <c r="G97" s="4">
        <f t="shared" ca="1" si="4"/>
        <v>1514971.2914190004</v>
      </c>
      <c r="H97" s="4">
        <f t="shared" ca="1" si="5"/>
        <v>2025084.1777247991</v>
      </c>
      <c r="I97" s="4">
        <f t="shared" ca="1" si="6"/>
        <v>1704821.5120212007</v>
      </c>
    </row>
    <row r="98" spans="1:9" x14ac:dyDescent="0.25">
      <c r="A98" s="3"/>
      <c r="B98" s="3"/>
      <c r="C98" s="3"/>
      <c r="D98" s="3"/>
      <c r="F98" s="15">
        <v>0.1271769851</v>
      </c>
      <c r="G98" s="4">
        <f t="shared" ca="1" si="4"/>
        <v>1470940.8447270002</v>
      </c>
      <c r="H98" s="4">
        <f t="shared" ca="1" si="5"/>
        <v>1958363.2085983995</v>
      </c>
      <c r="I98" s="4">
        <f t="shared" ca="1" si="6"/>
        <v>1628653.4516195999</v>
      </c>
    </row>
    <row r="99" spans="1:9" x14ac:dyDescent="0.25">
      <c r="A99" s="3"/>
      <c r="B99" s="3"/>
      <c r="C99" s="3"/>
      <c r="D99" s="3"/>
      <c r="F99" s="15">
        <v>0.12835964559999999</v>
      </c>
      <c r="G99" s="4">
        <f t="shared" ca="1" si="4"/>
        <v>1426910.3943120008</v>
      </c>
      <c r="H99" s="4">
        <f t="shared" ca="1" si="5"/>
        <v>1891642.2338303998</v>
      </c>
      <c r="I99" s="4">
        <f t="shared" ca="1" si="6"/>
        <v>1552485.3847776009</v>
      </c>
    </row>
    <row r="100" spans="1:9" x14ac:dyDescent="0.25">
      <c r="A100" s="3"/>
      <c r="B100" s="3"/>
      <c r="C100" s="3"/>
      <c r="D100" s="3"/>
      <c r="F100" s="15">
        <v>0.12954227630000001</v>
      </c>
      <c r="G100" s="4">
        <f t="shared" ca="1" si="4"/>
        <v>1382881.053351</v>
      </c>
      <c r="H100" s="4">
        <f t="shared" ca="1" si="5"/>
        <v>1824922.9402591987</v>
      </c>
      <c r="I100" s="4">
        <f t="shared" ca="1" si="6"/>
        <v>1476319.2371747997</v>
      </c>
    </row>
    <row r="101" spans="1:9" x14ac:dyDescent="0.25">
      <c r="A101" s="3"/>
      <c r="B101" s="3"/>
      <c r="C101" s="3"/>
      <c r="D101" s="3"/>
      <c r="F101" s="15">
        <v>0.13072490689999999</v>
      </c>
      <c r="G101" s="4">
        <f t="shared" ca="1" si="4"/>
        <v>1342832.1799009005</v>
      </c>
      <c r="H101" s="4">
        <f t="shared" ca="1" si="5"/>
        <v>1771323.0174058005</v>
      </c>
      <c r="I101" s="4">
        <f t="shared" ca="1" si="6"/>
        <v>1428248.3127357</v>
      </c>
    </row>
    <row r="102" spans="1:9" x14ac:dyDescent="0.25">
      <c r="A102" s="3"/>
      <c r="B102" s="3"/>
      <c r="C102" s="3"/>
      <c r="D102" s="3"/>
      <c r="F102" s="15">
        <v>0.1319075227</v>
      </c>
      <c r="G102" s="4">
        <f t="shared" ca="1" si="4"/>
        <v>1305297.1370247002</v>
      </c>
      <c r="H102" s="4">
        <f t="shared" ca="1" si="5"/>
        <v>1726007.5451814001</v>
      </c>
      <c r="I102" s="4">
        <f t="shared" ca="1" si="6"/>
        <v>1397917.7653130996</v>
      </c>
    </row>
    <row r="103" spans="1:9" x14ac:dyDescent="0.25">
      <c r="A103" s="3"/>
      <c r="B103" s="3"/>
      <c r="C103" s="3"/>
      <c r="D103" s="3"/>
      <c r="F103" s="15">
        <v>0.13309012349999999</v>
      </c>
      <c r="G103" s="4">
        <f t="shared" ca="1" si="4"/>
        <v>1267762.5702335006</v>
      </c>
      <c r="H103" s="4">
        <f t="shared" ca="1" si="5"/>
        <v>1680692.6477270005</v>
      </c>
      <c r="I103" s="4">
        <f t="shared" ca="1" si="6"/>
        <v>1367587.6025955002</v>
      </c>
    </row>
    <row r="104" spans="1:9" x14ac:dyDescent="0.25">
      <c r="A104" s="3"/>
      <c r="B104" s="3"/>
      <c r="C104" s="3"/>
      <c r="D104" s="3"/>
      <c r="F104" s="15">
        <v>0.1342727095</v>
      </c>
      <c r="G104" s="4">
        <f t="shared" ca="1" si="4"/>
        <v>1230228.4731795006</v>
      </c>
      <c r="H104" s="4">
        <f t="shared" ca="1" si="5"/>
        <v>1635378.3173790006</v>
      </c>
      <c r="I104" s="4">
        <f t="shared" ca="1" si="6"/>
        <v>1337257.8194534997</v>
      </c>
    </row>
    <row r="105" spans="1:9" x14ac:dyDescent="0.25">
      <c r="A105" s="3"/>
      <c r="B105" s="3"/>
      <c r="C105" s="3"/>
      <c r="D105" s="3"/>
      <c r="F105" s="15">
        <v>0.13545529540000001</v>
      </c>
      <c r="G105" s="4">
        <f t="shared" ca="1" si="4"/>
        <v>1192694.3792994004</v>
      </c>
      <c r="H105" s="4">
        <f t="shared" ca="1" si="5"/>
        <v>1590063.9908627998</v>
      </c>
      <c r="I105" s="4">
        <f t="shared" ca="1" si="6"/>
        <v>1306928.0388761996</v>
      </c>
    </row>
    <row r="106" spans="1:9" x14ac:dyDescent="0.25">
      <c r="A106" s="3"/>
      <c r="B106" s="3"/>
      <c r="C106" s="3"/>
      <c r="D106" s="3"/>
      <c r="F106" s="15">
        <v>0.13663786650000001</v>
      </c>
      <c r="G106" s="4">
        <f t="shared" ca="1" si="4"/>
        <v>1155160.7551565003</v>
      </c>
      <c r="H106" s="4">
        <f t="shared" ca="1" si="5"/>
        <v>1544750.2314529996</v>
      </c>
      <c r="I106" s="4">
        <f t="shared" ca="1" si="6"/>
        <v>1276598.6378744994</v>
      </c>
    </row>
    <row r="107" spans="1:9" x14ac:dyDescent="0.25">
      <c r="A107" s="3"/>
      <c r="B107" s="3"/>
      <c r="C107" s="3"/>
      <c r="D107" s="3"/>
      <c r="F107" s="15">
        <v>0.13782042259999999</v>
      </c>
      <c r="G107" s="4">
        <f t="shared" ca="1" si="4"/>
        <v>1117627.6070986008</v>
      </c>
      <c r="H107" s="4">
        <f t="shared" ca="1" si="5"/>
        <v>1499437.0468132012</v>
      </c>
      <c r="I107" s="4">
        <f t="shared" ca="1" si="6"/>
        <v>1246269.6215778003</v>
      </c>
    </row>
    <row r="108" spans="1:9" x14ac:dyDescent="0.25">
      <c r="A108" s="3"/>
      <c r="B108" s="3"/>
      <c r="C108" s="3"/>
      <c r="D108" s="3"/>
      <c r="F108" s="15">
        <v>0.1390029639</v>
      </c>
      <c r="G108" s="4">
        <f t="shared" ca="1" si="4"/>
        <v>1080094.9287779005</v>
      </c>
      <c r="H108" s="4">
        <f t="shared" ca="1" si="5"/>
        <v>1454124.4292798005</v>
      </c>
      <c r="I108" s="4">
        <f t="shared" ca="1" si="6"/>
        <v>1215940.9848567001</v>
      </c>
    </row>
    <row r="109" spans="1:9" x14ac:dyDescent="0.25">
      <c r="A109" s="3"/>
      <c r="B109" s="3"/>
      <c r="C109" s="3"/>
      <c r="D109" s="3"/>
      <c r="F109" s="15">
        <v>0.1401855052</v>
      </c>
      <c r="G109" s="4">
        <f t="shared" ca="1" si="4"/>
        <v>1043524.7998389606</v>
      </c>
      <c r="H109" s="4">
        <f t="shared" ca="1" si="5"/>
        <v>1410696.1735680001</v>
      </c>
      <c r="I109" s="4">
        <f t="shared" ca="1" si="6"/>
        <v>1188627.5496564005</v>
      </c>
    </row>
    <row r="110" spans="1:9" x14ac:dyDescent="0.25">
      <c r="A110" s="3"/>
      <c r="B110" s="3"/>
      <c r="C110" s="3"/>
      <c r="D110" s="3"/>
      <c r="F110" s="15">
        <v>0.14136803149999999</v>
      </c>
      <c r="G110" s="4">
        <f t="shared" ca="1" si="4"/>
        <v>1012128.4900687006</v>
      </c>
      <c r="H110" s="4">
        <f t="shared" ca="1" si="5"/>
        <v>1377396.2329600002</v>
      </c>
      <c r="I110" s="4">
        <f t="shared" ca="1" si="6"/>
        <v>1177520.0801205004</v>
      </c>
    </row>
    <row r="111" spans="1:9" x14ac:dyDescent="0.25">
      <c r="A111" s="3"/>
      <c r="B111" s="3"/>
      <c r="C111" s="3"/>
      <c r="D111" s="3"/>
      <c r="F111" s="15">
        <v>0.142550543</v>
      </c>
      <c r="G111" s="4">
        <f t="shared" ca="1" si="4"/>
        <v>980732.57324140053</v>
      </c>
      <c r="H111" s="4">
        <f t="shared" ca="1" si="5"/>
        <v>1344096.7091199998</v>
      </c>
      <c r="I111" s="4">
        <f t="shared" ca="1" si="6"/>
        <v>1166412.7496010005</v>
      </c>
    </row>
    <row r="112" spans="1:9" x14ac:dyDescent="0.25">
      <c r="A112" s="3"/>
      <c r="B112" s="3"/>
      <c r="C112" s="3"/>
      <c r="D112" s="3"/>
      <c r="F112" s="15">
        <v>0.14373303949999999</v>
      </c>
      <c r="G112" s="4">
        <f t="shared" ca="1" si="4"/>
        <v>949337.05466710078</v>
      </c>
      <c r="H112" s="4">
        <f t="shared" ca="1" si="5"/>
        <v>1310797.6076800004</v>
      </c>
      <c r="I112" s="4">
        <f t="shared" ca="1" si="6"/>
        <v>1155305.5599765005</v>
      </c>
    </row>
    <row r="113" spans="1:9" x14ac:dyDescent="0.25">
      <c r="A113" s="3"/>
      <c r="B113" s="3"/>
      <c r="C113" s="3"/>
      <c r="D113" s="3"/>
      <c r="F113" s="15">
        <v>0.1449155211</v>
      </c>
      <c r="G113" s="4">
        <f t="shared" ca="1" si="4"/>
        <v>917941.93169078045</v>
      </c>
      <c r="H113" s="4">
        <f t="shared" ca="1" si="5"/>
        <v>1277498.925824</v>
      </c>
      <c r="I113" s="4">
        <f t="shared" ca="1" si="6"/>
        <v>1144198.5103077004</v>
      </c>
    </row>
    <row r="114" spans="1:9" x14ac:dyDescent="0.25">
      <c r="A114" s="3"/>
      <c r="B114" s="3"/>
      <c r="C114" s="3"/>
      <c r="D114" s="3"/>
      <c r="F114" s="15">
        <v>0.14609800279999999</v>
      </c>
      <c r="G114" s="4">
        <f t="shared" ca="1" si="4"/>
        <v>886546.8060594406</v>
      </c>
      <c r="H114" s="4">
        <f t="shared" ca="1" si="5"/>
        <v>1244200.2411520001</v>
      </c>
      <c r="I114" s="4">
        <f t="shared" ca="1" si="6"/>
        <v>1133091.4596996005</v>
      </c>
    </row>
    <row r="115" spans="1:9" x14ac:dyDescent="0.25">
      <c r="A115" s="3"/>
      <c r="B115" s="3"/>
      <c r="C115" s="3"/>
      <c r="D115" s="3"/>
      <c r="F115" s="15">
        <v>0.1472804546</v>
      </c>
      <c r="G115" s="4">
        <f t="shared" ca="1" si="4"/>
        <v>855152.47427908052</v>
      </c>
      <c r="H115" s="4">
        <f t="shared" ca="1" si="5"/>
        <v>1210902.3984639999</v>
      </c>
      <c r="I115" s="4">
        <f t="shared" ca="1" si="6"/>
        <v>1121984.6899422004</v>
      </c>
    </row>
    <row r="116" spans="1:9" x14ac:dyDescent="0.25">
      <c r="A116" s="3"/>
      <c r="B116" s="3"/>
      <c r="C116" s="3"/>
      <c r="D116" s="3"/>
      <c r="F116" s="15">
        <v>0.14846290649999999</v>
      </c>
      <c r="G116" s="4">
        <f t="shared" ca="1" si="4"/>
        <v>823758.13984370045</v>
      </c>
      <c r="H116" s="4">
        <f t="shared" ca="1" si="5"/>
        <v>1177604.55296</v>
      </c>
      <c r="I116" s="4">
        <f t="shared" ca="1" si="6"/>
        <v>1110877.9192455004</v>
      </c>
    </row>
    <row r="117" spans="1:9" x14ac:dyDescent="0.25">
      <c r="A117" s="3"/>
      <c r="B117" s="3"/>
      <c r="C117" s="3"/>
      <c r="D117" s="3"/>
      <c r="F117" s="15">
        <v>0.14964534339999999</v>
      </c>
      <c r="G117" s="4">
        <f t="shared" ca="1" si="4"/>
        <v>792364.20366132027</v>
      </c>
      <c r="H117" s="4">
        <f t="shared" ca="1" si="5"/>
        <v>1144307.1298559997</v>
      </c>
      <c r="I117" s="4">
        <f t="shared" ca="1" si="6"/>
        <v>1099771.2894438005</v>
      </c>
    </row>
    <row r="118" spans="1:9" x14ac:dyDescent="0.25">
      <c r="A118" s="3"/>
      <c r="B118" s="3"/>
      <c r="C118" s="3"/>
      <c r="D118" s="3"/>
      <c r="F118" s="15">
        <v>0.15082776549999999</v>
      </c>
      <c r="G118" s="4">
        <f t="shared" ca="1" si="4"/>
        <v>765186.38733685017</v>
      </c>
      <c r="H118" s="4">
        <f t="shared" ca="1" si="5"/>
        <v>1115684.9291812498</v>
      </c>
      <c r="I118" s="4">
        <f t="shared" ca="1" si="6"/>
        <v>1091250.7380804999</v>
      </c>
    </row>
    <row r="119" spans="1:9" x14ac:dyDescent="0.25">
      <c r="A119" s="3"/>
      <c r="B119" s="3"/>
      <c r="C119" s="3"/>
      <c r="D119" s="3"/>
      <c r="F119" s="15">
        <v>0.15201017259999999</v>
      </c>
      <c r="G119" s="4">
        <f t="shared" ca="1" si="4"/>
        <v>739815.12347002001</v>
      </c>
      <c r="H119" s="4">
        <f t="shared" ca="1" si="5"/>
        <v>1089065.9893425</v>
      </c>
      <c r="I119" s="4">
        <f t="shared" ca="1" si="6"/>
        <v>1083838.2279706001</v>
      </c>
    </row>
    <row r="120" spans="1:9" x14ac:dyDescent="0.25">
      <c r="A120" s="3"/>
      <c r="B120" s="3"/>
      <c r="C120" s="3"/>
      <c r="D120" s="3"/>
      <c r="F120" s="15">
        <v>0.1531925797</v>
      </c>
      <c r="G120" s="4">
        <f t="shared" ca="1" si="4"/>
        <v>714443.85960319033</v>
      </c>
      <c r="H120" s="4">
        <f t="shared" ca="1" si="5"/>
        <v>1062447.0495037497</v>
      </c>
      <c r="I120" s="4">
        <f t="shared" ca="1" si="6"/>
        <v>1076425.7178607001</v>
      </c>
    </row>
    <row r="121" spans="1:9" x14ac:dyDescent="0.25">
      <c r="A121" s="3"/>
      <c r="B121" s="3"/>
      <c r="C121" s="3"/>
      <c r="D121" s="3"/>
      <c r="F121" s="15">
        <v>0.15437495709999999</v>
      </c>
      <c r="G121" s="4">
        <f t="shared" ca="1" si="4"/>
        <v>689073.23301817058</v>
      </c>
      <c r="H121" s="4">
        <f t="shared" ca="1" si="5"/>
        <v>1035828.7782862498</v>
      </c>
      <c r="I121" s="4">
        <f t="shared" ca="1" si="6"/>
        <v>1069013.3939401</v>
      </c>
    </row>
    <row r="122" spans="1:9" x14ac:dyDescent="0.25">
      <c r="A122" s="3"/>
      <c r="B122" s="3"/>
      <c r="C122" s="3"/>
      <c r="D122" s="3"/>
      <c r="F122" s="15">
        <v>0.1555573344</v>
      </c>
      <c r="G122" s="4">
        <f t="shared" ca="1" si="4"/>
        <v>663702.60857888032</v>
      </c>
      <c r="H122" s="4">
        <f t="shared" ca="1" si="5"/>
        <v>1009210.5093199997</v>
      </c>
      <c r="I122" s="4">
        <f t="shared" ca="1" si="6"/>
        <v>1061601.0706464001</v>
      </c>
    </row>
    <row r="123" spans="1:9" x14ac:dyDescent="0.25">
      <c r="A123" s="3"/>
      <c r="B123" s="3"/>
      <c r="C123" s="3"/>
      <c r="D123" s="3"/>
      <c r="F123" s="15">
        <v>0.1567396969</v>
      </c>
      <c r="G123" s="4">
        <f t="shared" ca="1" si="4"/>
        <v>638332.30170763005</v>
      </c>
      <c r="H123" s="4">
        <f t="shared" ca="1" si="5"/>
        <v>982592.57353874994</v>
      </c>
      <c r="I123" s="4">
        <f t="shared" ca="1" si="6"/>
        <v>1054188.8401338998</v>
      </c>
    </row>
    <row r="124" spans="1:9" x14ac:dyDescent="0.25">
      <c r="A124" s="3"/>
      <c r="B124" s="3"/>
      <c r="C124" s="3"/>
      <c r="D124" s="3"/>
      <c r="F124" s="15">
        <v>0.15792204439999999</v>
      </c>
      <c r="G124" s="4">
        <f t="shared" ca="1" si="4"/>
        <v>612962.31669588061</v>
      </c>
      <c r="H124" s="4">
        <f t="shared" ca="1" si="5"/>
        <v>955974.97544499999</v>
      </c>
      <c r="I124" s="4">
        <f t="shared" ca="1" si="6"/>
        <v>1046776.7036564</v>
      </c>
    </row>
    <row r="125" spans="1:9" x14ac:dyDescent="0.25">
      <c r="A125" s="3"/>
      <c r="B125" s="3"/>
      <c r="C125" s="3"/>
      <c r="D125" s="3"/>
      <c r="F125" s="15">
        <v>0.15910437699999999</v>
      </c>
      <c r="G125" s="4">
        <f t="shared" ca="1" si="4"/>
        <v>587592.65139790019</v>
      </c>
      <c r="H125" s="4">
        <f t="shared" ca="1" si="5"/>
        <v>929357.71278750012</v>
      </c>
      <c r="I125" s="4">
        <f t="shared" ca="1" si="6"/>
        <v>1039364.660587</v>
      </c>
    </row>
    <row r="126" spans="1:9" x14ac:dyDescent="0.25">
      <c r="A126" s="3"/>
      <c r="B126" s="3"/>
      <c r="C126" s="3"/>
      <c r="D126" s="3"/>
      <c r="F126" s="15">
        <v>0.16028667990000001</v>
      </c>
      <c r="G126" s="4">
        <f t="shared" ca="1" si="4"/>
        <v>563636.63994083973</v>
      </c>
      <c r="H126" s="4">
        <f t="shared" ca="1" si="5"/>
        <v>903772.16301160026</v>
      </c>
      <c r="I126" s="4">
        <f t="shared" ca="1" si="6"/>
        <v>1031193.81867165</v>
      </c>
    </row>
    <row r="127" spans="1:9" x14ac:dyDescent="0.25">
      <c r="A127" s="3"/>
      <c r="B127" s="3"/>
      <c r="C127" s="3"/>
      <c r="D127" s="3"/>
      <c r="F127" s="15">
        <v>0.16146898270000001</v>
      </c>
      <c r="G127" s="4">
        <f t="shared" ca="1" si="4"/>
        <v>544095.06634132005</v>
      </c>
      <c r="H127" s="4">
        <f t="shared" ca="1" si="5"/>
        <v>881407.72324679978</v>
      </c>
      <c r="I127" s="4">
        <f t="shared" ca="1" si="6"/>
        <v>1020651.8157554499</v>
      </c>
    </row>
    <row r="128" spans="1:9" x14ac:dyDescent="0.25">
      <c r="A128" s="3"/>
      <c r="B128" s="3"/>
      <c r="C128" s="3"/>
      <c r="D128" s="3"/>
      <c r="F128" s="15">
        <v>0.16265128549999999</v>
      </c>
      <c r="G128" s="4">
        <f t="shared" ca="1" si="4"/>
        <v>524553.49274180038</v>
      </c>
      <c r="H128" s="4">
        <f t="shared" ca="1" si="5"/>
        <v>859043.28348200023</v>
      </c>
      <c r="I128" s="4">
        <f t="shared" ca="1" si="6"/>
        <v>1010109.8128392501</v>
      </c>
    </row>
    <row r="129" spans="1:9" x14ac:dyDescent="0.25">
      <c r="A129" s="3"/>
      <c r="B129" s="3"/>
      <c r="C129" s="3"/>
      <c r="D129" s="3"/>
      <c r="F129" s="15">
        <v>0.16383355860000001</v>
      </c>
      <c r="G129" s="4">
        <f t="shared" ca="1" si="4"/>
        <v>505012.41003576014</v>
      </c>
      <c r="H129" s="4">
        <f t="shared" ca="1" si="5"/>
        <v>836679.40552240005</v>
      </c>
      <c r="I129" s="4">
        <f t="shared" ca="1" si="6"/>
        <v>999568.07474309998</v>
      </c>
    </row>
    <row r="130" spans="1:9" x14ac:dyDescent="0.25">
      <c r="A130" s="3"/>
      <c r="B130" s="3"/>
      <c r="C130" s="3"/>
      <c r="D130" s="3"/>
      <c r="F130" s="15">
        <v>0.16501581670000001</v>
      </c>
      <c r="G130" s="4">
        <f t="shared" ca="1" si="4"/>
        <v>485471.57525571994</v>
      </c>
      <c r="H130" s="4">
        <f t="shared" ca="1" si="5"/>
        <v>814315.8113028002</v>
      </c>
      <c r="I130" s="4">
        <f t="shared" ca="1" si="6"/>
        <v>989026.47039445001</v>
      </c>
    </row>
    <row r="131" spans="1:9" x14ac:dyDescent="0.25">
      <c r="A131" s="3"/>
      <c r="B131" s="3"/>
      <c r="C131" s="3"/>
      <c r="D131" s="3"/>
      <c r="F131" s="15">
        <v>0.16619807480000001</v>
      </c>
      <c r="G131" s="4">
        <f t="shared" ca="1" si="4"/>
        <v>465930.74047567975</v>
      </c>
      <c r="H131" s="4">
        <f t="shared" ca="1" si="5"/>
        <v>791952.21708319988</v>
      </c>
      <c r="I131" s="4">
        <f t="shared" ca="1" si="6"/>
        <v>978484.86604580004</v>
      </c>
    </row>
    <row r="132" spans="1:9" x14ac:dyDescent="0.25">
      <c r="A132" s="3"/>
      <c r="B132" s="3"/>
      <c r="C132" s="3"/>
      <c r="D132" s="3"/>
      <c r="F132" s="15">
        <v>0.16738030309999999</v>
      </c>
      <c r="G132" s="4">
        <f t="shared" ca="1" si="4"/>
        <v>446390.39824196044</v>
      </c>
      <c r="H132" s="4">
        <f t="shared" ca="1" si="5"/>
        <v>769589.18656040076</v>
      </c>
      <c r="I132" s="4">
        <f t="shared" ca="1" si="6"/>
        <v>967943.52740885038</v>
      </c>
    </row>
    <row r="133" spans="1:9" x14ac:dyDescent="0.25">
      <c r="A133" s="3"/>
      <c r="B133" s="3"/>
      <c r="C133" s="3"/>
      <c r="D133" s="3"/>
      <c r="F133" s="15">
        <v>0.16856251659999999</v>
      </c>
      <c r="G133" s="4">
        <f t="shared" ref="G133:G196" ca="1" si="7">FORECAST($F133,OFFSET(B$4:B$54,MATCH($F133,$A$4:$A$54,1)-1,0,2),OFFSET($A$4:$A$54,MATCH($F133,$A$4:$A$54,1)-1,0,2))</f>
        <v>426850.30062856013</v>
      </c>
      <c r="H133" s="4">
        <f t="shared" ca="1" si="5"/>
        <v>747226.43599440064</v>
      </c>
      <c r="I133" s="4">
        <f t="shared" ca="1" si="6"/>
        <v>957402.3207361002</v>
      </c>
    </row>
    <row r="134" spans="1:9" x14ac:dyDescent="0.25">
      <c r="A134" s="3"/>
      <c r="B134" s="3"/>
      <c r="C134" s="3"/>
      <c r="D134" s="3"/>
      <c r="F134" s="15">
        <v>0.16974473000000001</v>
      </c>
      <c r="G134" s="4">
        <f t="shared" ca="1" si="7"/>
        <v>407310.20466799987</v>
      </c>
      <c r="H134" s="4">
        <f t="shared" ca="1" si="5"/>
        <v>724863.68732000003</v>
      </c>
      <c r="I134" s="4">
        <f t="shared" ca="1" si="6"/>
        <v>946861.11495500011</v>
      </c>
    </row>
    <row r="135" spans="1:9" x14ac:dyDescent="0.25">
      <c r="A135" s="3"/>
      <c r="B135" s="3"/>
      <c r="C135" s="3"/>
      <c r="D135" s="3"/>
      <c r="F135" s="15">
        <v>0.17092691360000001</v>
      </c>
      <c r="G135" s="4">
        <f t="shared" ca="1" si="7"/>
        <v>391971.00292351958</v>
      </c>
      <c r="H135" s="4">
        <f t="shared" ca="1" si="5"/>
        <v>705239.97588224011</v>
      </c>
      <c r="I135" s="4">
        <f t="shared" ca="1" si="6"/>
        <v>932939.90636911988</v>
      </c>
    </row>
    <row r="136" spans="1:9" x14ac:dyDescent="0.25">
      <c r="A136" s="3"/>
      <c r="B136" s="3"/>
      <c r="C136" s="3"/>
      <c r="D136" s="3"/>
      <c r="F136" s="15">
        <v>0.17210909720000001</v>
      </c>
      <c r="G136" s="4">
        <f t="shared" ca="1" si="7"/>
        <v>377788.58271103958</v>
      </c>
      <c r="H136" s="4">
        <f t="shared" ca="1" si="5"/>
        <v>686370.43413248006</v>
      </c>
      <c r="I136" s="4">
        <f t="shared" ca="1" si="6"/>
        <v>918087.77914723987</v>
      </c>
    </row>
    <row r="137" spans="1:9" x14ac:dyDescent="0.25">
      <c r="A137" s="3"/>
      <c r="B137" s="3"/>
      <c r="C137" s="3"/>
      <c r="D137" s="3"/>
      <c r="F137" s="15">
        <v>0.173291266</v>
      </c>
      <c r="G137" s="4">
        <f t="shared" ca="1" si="7"/>
        <v>363606.34005119978</v>
      </c>
      <c r="H137" s="4">
        <f t="shared" ca="1" si="5"/>
        <v>667501.12861440005</v>
      </c>
      <c r="I137" s="4">
        <f t="shared" ca="1" si="6"/>
        <v>903235.8378622001</v>
      </c>
    </row>
    <row r="138" spans="1:9" x14ac:dyDescent="0.25">
      <c r="A138" s="3"/>
      <c r="B138" s="3"/>
      <c r="C138" s="3"/>
      <c r="D138" s="3"/>
      <c r="F138" s="15">
        <v>0.17447340489999999</v>
      </c>
      <c r="G138" s="4">
        <f t="shared" ca="1" si="7"/>
        <v>349424.4560956799</v>
      </c>
      <c r="H138" s="4">
        <f t="shared" ca="1" si="5"/>
        <v>648632.30034816032</v>
      </c>
      <c r="I138" s="4">
        <f t="shared" ca="1" si="6"/>
        <v>888384.27221983019</v>
      </c>
    </row>
    <row r="139" spans="1:9" x14ac:dyDescent="0.25">
      <c r="A139" s="3"/>
      <c r="B139" s="3"/>
      <c r="C139" s="3"/>
      <c r="D139" s="3"/>
      <c r="F139" s="15">
        <v>0.17565554380000001</v>
      </c>
      <c r="G139" s="4">
        <f t="shared" ca="1" si="7"/>
        <v>335242.57214015955</v>
      </c>
      <c r="H139" s="4">
        <f t="shared" ca="1" si="5"/>
        <v>629763.47208191967</v>
      </c>
      <c r="I139" s="4">
        <f t="shared" ca="1" si="6"/>
        <v>873532.70657745982</v>
      </c>
    </row>
    <row r="140" spans="1:9" x14ac:dyDescent="0.25">
      <c r="A140" s="3"/>
      <c r="B140" s="3"/>
      <c r="C140" s="3"/>
      <c r="D140" s="3"/>
      <c r="F140" s="15">
        <v>0.1768376529</v>
      </c>
      <c r="G140" s="4">
        <f t="shared" ca="1" si="7"/>
        <v>321061.04568927968</v>
      </c>
      <c r="H140" s="4">
        <f t="shared" ca="1" si="5"/>
        <v>610895.11947136</v>
      </c>
      <c r="I140" s="4">
        <f t="shared" ca="1" si="6"/>
        <v>858681.51532142982</v>
      </c>
    </row>
    <row r="141" spans="1:9" x14ac:dyDescent="0.25">
      <c r="A141" s="3"/>
      <c r="B141" s="3"/>
      <c r="C141" s="3"/>
      <c r="D141" s="3"/>
      <c r="F141" s="15">
        <v>0.178019762</v>
      </c>
      <c r="G141" s="4">
        <f t="shared" ca="1" si="7"/>
        <v>306879.51923839981</v>
      </c>
      <c r="H141" s="4">
        <f t="shared" ca="1" si="5"/>
        <v>592026.76686079986</v>
      </c>
      <c r="I141" s="4">
        <f t="shared" ca="1" si="6"/>
        <v>843830.32406539982</v>
      </c>
    </row>
    <row r="142" spans="1:9" x14ac:dyDescent="0.25">
      <c r="A142" s="3"/>
      <c r="B142" s="3"/>
      <c r="C142" s="3"/>
      <c r="D142" s="3"/>
      <c r="F142" s="15">
        <v>0.17920185629999999</v>
      </c>
      <c r="G142" s="4">
        <f t="shared" ca="1" si="7"/>
        <v>292698.17034015991</v>
      </c>
      <c r="H142" s="4">
        <f t="shared" ca="1" si="5"/>
        <v>573158.65048192022</v>
      </c>
      <c r="I142" s="4">
        <f t="shared" ca="1" si="6"/>
        <v>828979.31874621008</v>
      </c>
    </row>
    <row r="143" spans="1:9" x14ac:dyDescent="0.25">
      <c r="A143" s="3"/>
      <c r="B143" s="3"/>
      <c r="C143" s="3"/>
      <c r="D143" s="3"/>
      <c r="F143" s="15">
        <v>0.18038392070000001</v>
      </c>
      <c r="G143" s="4">
        <f t="shared" ca="1" si="7"/>
        <v>280005.33356357994</v>
      </c>
      <c r="H143" s="4">
        <f t="shared" ca="1" si="5"/>
        <v>555396.31905017979</v>
      </c>
      <c r="I143" s="4">
        <f t="shared" ca="1" si="6"/>
        <v>813268.86026996979</v>
      </c>
    </row>
    <row r="144" spans="1:9" x14ac:dyDescent="0.25">
      <c r="A144" s="3"/>
      <c r="B144" s="3"/>
      <c r="C144" s="3"/>
      <c r="D144" s="3"/>
      <c r="F144" s="15">
        <v>0.18156598509999999</v>
      </c>
      <c r="G144" s="4">
        <f t="shared" ca="1" si="7"/>
        <v>270406.2613969401</v>
      </c>
      <c r="H144" s="4">
        <f t="shared" ca="1" si="5"/>
        <v>539931.84333074</v>
      </c>
      <c r="I144" s="4">
        <f t="shared" ca="1" si="6"/>
        <v>795770.87916321028</v>
      </c>
    </row>
    <row r="145" spans="1:9" x14ac:dyDescent="0.25">
      <c r="A145" s="3"/>
      <c r="B145" s="3"/>
      <c r="C145" s="3"/>
      <c r="D145" s="3"/>
      <c r="F145" s="15">
        <v>0.18274801969999999</v>
      </c>
      <c r="G145" s="4">
        <f t="shared" ca="1" si="7"/>
        <v>260807.43122418015</v>
      </c>
      <c r="H145" s="4">
        <f t="shared" ca="1" si="5"/>
        <v>524467.75747278007</v>
      </c>
      <c r="I145" s="4">
        <f t="shared" ca="1" si="6"/>
        <v>778273.33918287046</v>
      </c>
    </row>
    <row r="146" spans="1:9" x14ac:dyDescent="0.25">
      <c r="A146" s="3"/>
      <c r="B146" s="3"/>
      <c r="C146" s="3"/>
      <c r="D146" s="3"/>
      <c r="F146" s="15">
        <v>0.18393005430000001</v>
      </c>
      <c r="G146" s="4">
        <f t="shared" ca="1" si="7"/>
        <v>251208.60105141997</v>
      </c>
      <c r="H146" s="4">
        <f t="shared" ca="1" si="5"/>
        <v>509003.67161482014</v>
      </c>
      <c r="I146" s="4">
        <f t="shared" ca="1" si="6"/>
        <v>760775.79920253018</v>
      </c>
    </row>
    <row r="147" spans="1:9" x14ac:dyDescent="0.25">
      <c r="A147" s="3"/>
      <c r="B147" s="3"/>
      <c r="C147" s="3"/>
      <c r="D147" s="3"/>
      <c r="F147" s="15">
        <v>0.1851120591</v>
      </c>
      <c r="G147" s="4">
        <f t="shared" ca="1" si="7"/>
        <v>241610.01287253993</v>
      </c>
      <c r="H147" s="4">
        <f t="shared" ca="1" si="5"/>
        <v>493539.97561834008</v>
      </c>
      <c r="I147" s="4">
        <f t="shared" ca="1" si="6"/>
        <v>743278.70034861006</v>
      </c>
    </row>
    <row r="148" spans="1:9" x14ac:dyDescent="0.25">
      <c r="A148" s="3"/>
      <c r="B148" s="3"/>
      <c r="C148" s="3"/>
      <c r="D148" s="3"/>
      <c r="F148" s="15">
        <v>0.1862940639</v>
      </c>
      <c r="G148" s="4">
        <f t="shared" ca="1" si="7"/>
        <v>232011.42469365988</v>
      </c>
      <c r="H148" s="4">
        <f t="shared" ref="H148:H211" ca="1" si="8">FORECAST($F148,OFFSET(C$4:C$54,MATCH($F148,$A$4:$A$54,1)-1,0,2),OFFSET($A$4:$A$54,MATCH($F148,$A$4:$A$54,1)-1,0,2))</f>
        <v>478076.27962186001</v>
      </c>
      <c r="I148" s="4">
        <f t="shared" ref="I148:I211" ca="1" si="9">FORECAST($F148,OFFSET(D$4:D$54,MATCH($F148,$A$4:$A$54,1)-1,0,2),OFFSET($A$4:$A$54,MATCH($F148,$A$4:$A$54,1)-1,0,2))</f>
        <v>725781.60149468994</v>
      </c>
    </row>
    <row r="149" spans="1:9" x14ac:dyDescent="0.25">
      <c r="A149" s="3"/>
      <c r="B149" s="3"/>
      <c r="C149" s="3"/>
      <c r="D149" s="3"/>
      <c r="F149" s="15">
        <v>0.18747602399999999</v>
      </c>
      <c r="G149" s="4">
        <f t="shared" ca="1" si="7"/>
        <v>222413.19950560015</v>
      </c>
      <c r="H149" s="4">
        <f t="shared" ca="1" si="8"/>
        <v>462613.16841760045</v>
      </c>
      <c r="I149" s="4">
        <f t="shared" ca="1" si="9"/>
        <v>708285.16433040006</v>
      </c>
    </row>
    <row r="150" spans="1:9" x14ac:dyDescent="0.25">
      <c r="A150" s="3"/>
      <c r="B150" s="3"/>
      <c r="C150" s="3"/>
      <c r="D150" s="3"/>
      <c r="F150" s="15">
        <v>0.18865799899999999</v>
      </c>
      <c r="G150" s="4">
        <f t="shared" ca="1" si="7"/>
        <v>212814.8533206</v>
      </c>
      <c r="H150" s="4">
        <f t="shared" ca="1" si="8"/>
        <v>447149.86228260025</v>
      </c>
      <c r="I150" s="4">
        <f t="shared" ca="1" si="9"/>
        <v>690788.5066029001</v>
      </c>
    </row>
    <row r="151" spans="1:9" x14ac:dyDescent="0.25">
      <c r="A151" s="3"/>
      <c r="B151" s="3"/>
      <c r="C151" s="3"/>
      <c r="D151" s="3"/>
      <c r="F151" s="15">
        <v>0.1898399442</v>
      </c>
      <c r="G151" s="4">
        <f t="shared" ca="1" si="7"/>
        <v>203216.74912947998</v>
      </c>
      <c r="H151" s="4">
        <f t="shared" ca="1" si="8"/>
        <v>431686.94600907993</v>
      </c>
      <c r="I151" s="4">
        <f t="shared" ca="1" si="9"/>
        <v>673292.29000182031</v>
      </c>
    </row>
    <row r="152" spans="1:9" x14ac:dyDescent="0.25">
      <c r="A152" s="3"/>
      <c r="B152" s="3"/>
      <c r="C152" s="3"/>
      <c r="D152" s="3"/>
      <c r="F152" s="15">
        <v>0.19102187449999999</v>
      </c>
      <c r="G152" s="4">
        <f t="shared" ca="1" si="7"/>
        <v>196720.56379259995</v>
      </c>
      <c r="H152" s="4">
        <f t="shared" ca="1" si="8"/>
        <v>419140.96105164988</v>
      </c>
      <c r="I152" s="4">
        <f t="shared" ca="1" si="9"/>
        <v>655671.01215025038</v>
      </c>
    </row>
    <row r="153" spans="1:9" x14ac:dyDescent="0.25">
      <c r="A153" s="3"/>
      <c r="B153" s="3"/>
      <c r="C153" s="3"/>
      <c r="D153" s="3"/>
      <c r="F153" s="15">
        <v>0.1922037899</v>
      </c>
      <c r="G153" s="4">
        <f t="shared" ca="1" si="7"/>
        <v>190710.28760051995</v>
      </c>
      <c r="H153" s="4">
        <f t="shared" ca="1" si="8"/>
        <v>407051.97576582991</v>
      </c>
      <c r="I153" s="4">
        <f t="shared" ca="1" si="9"/>
        <v>638030.33384755021</v>
      </c>
    </row>
    <row r="154" spans="1:9" x14ac:dyDescent="0.25">
      <c r="A154" s="3"/>
      <c r="B154" s="3"/>
      <c r="C154" s="3"/>
      <c r="D154" s="3"/>
      <c r="F154" s="15">
        <v>0.19338569050000001</v>
      </c>
      <c r="G154" s="4">
        <f t="shared" ca="1" si="7"/>
        <v>184700.08666939987</v>
      </c>
      <c r="H154" s="4">
        <f t="shared" ca="1" si="8"/>
        <v>394963.14185884991</v>
      </c>
      <c r="I154" s="4">
        <f t="shared" ca="1" si="9"/>
        <v>620389.87644224986</v>
      </c>
    </row>
    <row r="155" spans="1:9" x14ac:dyDescent="0.25">
      <c r="A155" s="3"/>
      <c r="B155" s="3"/>
      <c r="C155" s="3"/>
      <c r="D155" s="3"/>
      <c r="F155" s="15">
        <v>0.1945675761</v>
      </c>
      <c r="G155" s="4">
        <f t="shared" ca="1" si="7"/>
        <v>178689.96201627993</v>
      </c>
      <c r="H155" s="4">
        <f t="shared" ca="1" si="8"/>
        <v>382874.46137636993</v>
      </c>
      <c r="I155" s="4">
        <f t="shared" ca="1" si="9"/>
        <v>602749.64291945007</v>
      </c>
    </row>
    <row r="156" spans="1:9" x14ac:dyDescent="0.25">
      <c r="A156" s="3"/>
      <c r="B156" s="3"/>
      <c r="C156" s="3"/>
      <c r="D156" s="3"/>
      <c r="F156" s="15">
        <v>0.1957494467</v>
      </c>
      <c r="G156" s="4">
        <f t="shared" ca="1" si="7"/>
        <v>172679.91364116</v>
      </c>
      <c r="H156" s="4">
        <f t="shared" ca="1" si="8"/>
        <v>370785.93431838998</v>
      </c>
      <c r="I156" s="4">
        <f t="shared" ca="1" si="9"/>
        <v>585109.63327915035</v>
      </c>
    </row>
    <row r="157" spans="1:9" x14ac:dyDescent="0.25">
      <c r="A157" s="3"/>
      <c r="B157" s="3"/>
      <c r="C157" s="3"/>
      <c r="D157" s="3"/>
      <c r="F157" s="15">
        <v>0.19693127269999999</v>
      </c>
      <c r="G157" s="4">
        <f t="shared" ca="1" si="7"/>
        <v>166670.09206596005</v>
      </c>
      <c r="H157" s="4">
        <f t="shared" ca="1" si="8"/>
        <v>358697.86344258999</v>
      </c>
      <c r="I157" s="4">
        <f t="shared" ca="1" si="9"/>
        <v>567470.28931615036</v>
      </c>
    </row>
    <row r="158" spans="1:9" x14ac:dyDescent="0.25">
      <c r="A158" s="3"/>
      <c r="B158" s="3"/>
      <c r="C158" s="3"/>
      <c r="D158" s="3"/>
      <c r="F158" s="15">
        <v>0.1981131136</v>
      </c>
      <c r="G158" s="4">
        <f t="shared" ca="1" si="7"/>
        <v>160660.19472128002</v>
      </c>
      <c r="H158" s="4">
        <f t="shared" ca="1" si="8"/>
        <v>346609.6401651199</v>
      </c>
      <c r="I158" s="4">
        <f t="shared" ca="1" si="9"/>
        <v>549830.72296320042</v>
      </c>
    </row>
    <row r="159" spans="1:9" x14ac:dyDescent="0.25">
      <c r="A159" s="3"/>
      <c r="B159" s="3"/>
      <c r="C159" s="3"/>
      <c r="D159" s="3"/>
      <c r="F159" s="15">
        <v>0.19929492469999999</v>
      </c>
      <c r="G159" s="4">
        <f t="shared" ca="1" si="7"/>
        <v>154650.44891556003</v>
      </c>
      <c r="H159" s="4">
        <f t="shared" ca="1" si="8"/>
        <v>334521.72169099003</v>
      </c>
      <c r="I159" s="4">
        <f t="shared" ca="1" si="9"/>
        <v>532191.60139015038</v>
      </c>
    </row>
    <row r="160" spans="1:9" x14ac:dyDescent="0.25">
      <c r="A160" s="3"/>
      <c r="B160" s="3"/>
      <c r="C160" s="3"/>
      <c r="D160" s="3"/>
      <c r="F160" s="15">
        <v>0.2004767358</v>
      </c>
      <c r="G160" s="4">
        <f t="shared" ca="1" si="7"/>
        <v>149672.31170745997</v>
      </c>
      <c r="H160" s="4">
        <f t="shared" ca="1" si="8"/>
        <v>323715.03067936026</v>
      </c>
      <c r="I160" s="4">
        <f t="shared" ca="1" si="9"/>
        <v>515368.31779164029</v>
      </c>
    </row>
    <row r="161" spans="1:9" x14ac:dyDescent="0.25">
      <c r="A161" s="3"/>
      <c r="B161" s="3"/>
      <c r="C161" s="3"/>
      <c r="D161" s="3"/>
      <c r="F161" s="15">
        <v>0.20165851709999999</v>
      </c>
      <c r="G161" s="4">
        <f t="shared" ca="1" si="7"/>
        <v>146219.97399577009</v>
      </c>
      <c r="H161" s="4">
        <f t="shared" ca="1" si="8"/>
        <v>314803.45425232034</v>
      </c>
      <c r="I161" s="4">
        <f t="shared" ca="1" si="9"/>
        <v>499752.02333718026</v>
      </c>
    </row>
    <row r="162" spans="1:9" x14ac:dyDescent="0.25">
      <c r="A162" s="3"/>
      <c r="B162" s="3"/>
      <c r="C162" s="3"/>
      <c r="D162" s="3"/>
      <c r="F162" s="15">
        <v>0.2028402835</v>
      </c>
      <c r="G162" s="4">
        <f t="shared" ca="1" si="7"/>
        <v>142767.67981145007</v>
      </c>
      <c r="H162" s="4">
        <f t="shared" ca="1" si="8"/>
        <v>305891.99018320022</v>
      </c>
      <c r="I162" s="4">
        <f t="shared" ca="1" si="9"/>
        <v>484135.92577430047</v>
      </c>
    </row>
    <row r="163" spans="1:9" x14ac:dyDescent="0.25">
      <c r="A163" s="3"/>
      <c r="B163" s="3"/>
      <c r="C163" s="3"/>
      <c r="D163" s="3"/>
      <c r="F163" s="15">
        <v>0.20402202010000001</v>
      </c>
      <c r="G163" s="4">
        <f t="shared" ca="1" si="7"/>
        <v>139315.47268186999</v>
      </c>
      <c r="H163" s="4">
        <f t="shared" ca="1" si="8"/>
        <v>296980.75082992017</v>
      </c>
      <c r="I163" s="4">
        <f t="shared" ca="1" si="9"/>
        <v>468520.22199458024</v>
      </c>
    </row>
    <row r="164" spans="1:9" x14ac:dyDescent="0.25">
      <c r="A164" s="3"/>
      <c r="B164" s="3"/>
      <c r="C164" s="3"/>
      <c r="D164" s="3"/>
      <c r="F164" s="15">
        <v>0.20520375669999999</v>
      </c>
      <c r="G164" s="4">
        <f t="shared" ca="1" si="7"/>
        <v>135863.26555229002</v>
      </c>
      <c r="H164" s="4">
        <f t="shared" ca="1" si="8"/>
        <v>288069.51147664012</v>
      </c>
      <c r="I164" s="4">
        <f t="shared" ca="1" si="9"/>
        <v>452904.51821486047</v>
      </c>
    </row>
    <row r="165" spans="1:9" x14ac:dyDescent="0.25">
      <c r="A165" s="3"/>
      <c r="B165" s="3"/>
      <c r="C165" s="3"/>
      <c r="D165" s="3"/>
      <c r="F165" s="15">
        <v>0.2063854635</v>
      </c>
      <c r="G165" s="4">
        <f t="shared" ca="1" si="7"/>
        <v>132411.14547744999</v>
      </c>
      <c r="H165" s="4">
        <f t="shared" ca="1" si="8"/>
        <v>279158.49683920015</v>
      </c>
      <c r="I165" s="4">
        <f t="shared" ca="1" si="9"/>
        <v>437289.20821830025</v>
      </c>
    </row>
    <row r="166" spans="1:9" x14ac:dyDescent="0.25">
      <c r="A166" s="3"/>
      <c r="B166" s="3"/>
      <c r="C166" s="3"/>
      <c r="D166" s="3"/>
      <c r="F166" s="15">
        <v>0.20756715540000001</v>
      </c>
      <c r="G166" s="4">
        <f t="shared" ca="1" si="7"/>
        <v>128959.06892997993</v>
      </c>
      <c r="H166" s="4">
        <f t="shared" ca="1" si="8"/>
        <v>270247.59455967997</v>
      </c>
      <c r="I166" s="4">
        <f t="shared" ca="1" si="9"/>
        <v>421674.09511332028</v>
      </c>
    </row>
    <row r="167" spans="1:9" x14ac:dyDescent="0.25">
      <c r="A167" s="3"/>
      <c r="B167" s="3"/>
      <c r="C167" s="3"/>
      <c r="D167" s="3"/>
      <c r="F167" s="15">
        <v>0.20874883229999999</v>
      </c>
      <c r="G167" s="4">
        <f t="shared" ca="1" si="7"/>
        <v>125507.03620201</v>
      </c>
      <c r="H167" s="4">
        <f t="shared" ca="1" si="8"/>
        <v>261336.80539216008</v>
      </c>
      <c r="I167" s="4">
        <f t="shared" ca="1" si="9"/>
        <v>406059.18022134015</v>
      </c>
    </row>
    <row r="168" spans="1:9" x14ac:dyDescent="0.25">
      <c r="A168" s="3"/>
      <c r="B168" s="3"/>
      <c r="C168" s="3"/>
      <c r="D168" s="3"/>
      <c r="F168" s="15">
        <v>0.2099304944</v>
      </c>
      <c r="G168" s="4">
        <f t="shared" ca="1" si="7"/>
        <v>122055.04670928</v>
      </c>
      <c r="H168" s="4">
        <f t="shared" ca="1" si="8"/>
        <v>252426.12782847998</v>
      </c>
      <c r="I168" s="4">
        <f t="shared" ca="1" si="9"/>
        <v>390444.4608995202</v>
      </c>
    </row>
    <row r="169" spans="1:9" x14ac:dyDescent="0.25">
      <c r="A169" s="3"/>
      <c r="B169" s="3"/>
      <c r="C169" s="3"/>
      <c r="D169" s="3"/>
      <c r="F169" s="15">
        <v>0.21111212670000001</v>
      </c>
      <c r="G169" s="4">
        <f t="shared" ca="1" si="7"/>
        <v>120145.21915351</v>
      </c>
      <c r="H169" s="4">
        <f t="shared" ca="1" si="8"/>
        <v>246130.5072776801</v>
      </c>
      <c r="I169" s="4">
        <f t="shared" ca="1" si="9"/>
        <v>377983.9042567201</v>
      </c>
    </row>
    <row r="170" spans="1:9" x14ac:dyDescent="0.25">
      <c r="A170" s="3"/>
      <c r="B170" s="3"/>
      <c r="C170" s="3"/>
      <c r="D170" s="3"/>
      <c r="F170" s="15">
        <v>0.212293759</v>
      </c>
      <c r="G170" s="4">
        <f t="shared" ca="1" si="7"/>
        <v>118331.76806269999</v>
      </c>
      <c r="H170" s="4">
        <f t="shared" ca="1" si="8"/>
        <v>239998.3082936001</v>
      </c>
      <c r="I170" s="4">
        <f t="shared" ca="1" si="9"/>
        <v>365720.45159440022</v>
      </c>
    </row>
    <row r="171" spans="1:9" x14ac:dyDescent="0.25">
      <c r="A171" s="3"/>
      <c r="B171" s="3"/>
      <c r="C171" s="3"/>
      <c r="D171" s="3"/>
      <c r="F171" s="15">
        <v>0.21347536149999999</v>
      </c>
      <c r="G171" s="4">
        <f t="shared" ca="1" si="7"/>
        <v>116518.36270595004</v>
      </c>
      <c r="H171" s="4">
        <f t="shared" ca="1" si="8"/>
        <v>233866.26395960012</v>
      </c>
      <c r="I171" s="4">
        <f t="shared" ca="1" si="9"/>
        <v>353457.30820840038</v>
      </c>
    </row>
    <row r="172" spans="1:9" x14ac:dyDescent="0.25">
      <c r="A172" s="3"/>
      <c r="B172" s="3"/>
      <c r="C172" s="3"/>
      <c r="D172" s="3"/>
      <c r="F172" s="15">
        <v>0.21465694900000001</v>
      </c>
      <c r="G172" s="4">
        <f t="shared" ca="1" si="7"/>
        <v>114704.9803697</v>
      </c>
      <c r="H172" s="4">
        <f t="shared" ca="1" si="8"/>
        <v>227734.2974696001</v>
      </c>
      <c r="I172" s="4">
        <f t="shared" ca="1" si="9"/>
        <v>341194.3204983999</v>
      </c>
    </row>
    <row r="173" spans="1:9" x14ac:dyDescent="0.25">
      <c r="A173" s="3"/>
      <c r="B173" s="3"/>
      <c r="C173" s="3"/>
      <c r="D173" s="3"/>
      <c r="F173" s="15">
        <v>0.21583852170000001</v>
      </c>
      <c r="G173" s="4">
        <f t="shared" ca="1" si="7"/>
        <v>112891.62074700999</v>
      </c>
      <c r="H173" s="4">
        <f t="shared" ca="1" si="8"/>
        <v>221602.40778568015</v>
      </c>
      <c r="I173" s="4">
        <f t="shared" ca="1" si="9"/>
        <v>328931.48638872011</v>
      </c>
    </row>
    <row r="174" spans="1:9" x14ac:dyDescent="0.25">
      <c r="A174" s="3"/>
      <c r="B174" s="3"/>
      <c r="C174" s="3"/>
      <c r="D174" s="3"/>
      <c r="F174" s="15">
        <v>0.21702006460000001</v>
      </c>
      <c r="G174" s="4">
        <f t="shared" ca="1" si="7"/>
        <v>111078.30685837998</v>
      </c>
      <c r="H174" s="4">
        <f t="shared" ca="1" si="8"/>
        <v>215470.67275183997</v>
      </c>
      <c r="I174" s="4">
        <f t="shared" ca="1" si="9"/>
        <v>316668.96155535989</v>
      </c>
    </row>
    <row r="175" spans="1:9" x14ac:dyDescent="0.25">
      <c r="A175" s="3"/>
      <c r="B175" s="3"/>
      <c r="C175" s="3"/>
      <c r="D175" s="3"/>
      <c r="F175" s="15">
        <v>0.21820159259999999</v>
      </c>
      <c r="G175" s="4">
        <f t="shared" ca="1" si="7"/>
        <v>109265.01583678002</v>
      </c>
      <c r="H175" s="4">
        <f t="shared" ca="1" si="8"/>
        <v>209339.01504304004</v>
      </c>
      <c r="I175" s="4">
        <f t="shared" ca="1" si="9"/>
        <v>304406.59136016015</v>
      </c>
    </row>
    <row r="176" spans="1:9" x14ac:dyDescent="0.25">
      <c r="A176" s="3"/>
      <c r="B176" s="3"/>
      <c r="C176" s="3"/>
      <c r="D176" s="3"/>
      <c r="F176" s="15">
        <v>0.2193831205</v>
      </c>
      <c r="G176" s="4">
        <f t="shared" ca="1" si="7"/>
        <v>107451.72496865003</v>
      </c>
      <c r="H176" s="4">
        <f t="shared" ca="1" si="8"/>
        <v>203207.35785320005</v>
      </c>
      <c r="I176" s="4">
        <f t="shared" ca="1" si="9"/>
        <v>292144.22220280021</v>
      </c>
    </row>
    <row r="177" spans="1:9" x14ac:dyDescent="0.25">
      <c r="A177" s="3"/>
      <c r="B177" s="3"/>
      <c r="C177" s="3"/>
      <c r="D177" s="3"/>
      <c r="F177" s="15">
        <v>0.22056460380000001</v>
      </c>
      <c r="G177" s="4">
        <f t="shared" ca="1" si="7"/>
        <v>106080.79058090801</v>
      </c>
      <c r="H177" s="4">
        <f t="shared" ca="1" si="8"/>
        <v>198152.06696232001</v>
      </c>
      <c r="I177" s="4">
        <f t="shared" ca="1" si="9"/>
        <v>281689.38684436004</v>
      </c>
    </row>
    <row r="178" spans="1:9" x14ac:dyDescent="0.25">
      <c r="A178" s="3"/>
      <c r="B178" s="3"/>
      <c r="C178" s="3"/>
      <c r="D178" s="3"/>
      <c r="F178" s="15">
        <v>0.22174608709999999</v>
      </c>
      <c r="G178" s="4">
        <f t="shared" ca="1" si="7"/>
        <v>105193.09491828602</v>
      </c>
      <c r="H178" s="4">
        <f t="shared" ca="1" si="8"/>
        <v>194272.54839844012</v>
      </c>
      <c r="I178" s="4">
        <f t="shared" ca="1" si="9"/>
        <v>273208.93601362011</v>
      </c>
    </row>
    <row r="179" spans="1:9" x14ac:dyDescent="0.25">
      <c r="A179" s="3"/>
      <c r="B179" s="3"/>
      <c r="C179" s="3"/>
      <c r="D179" s="3"/>
      <c r="F179" s="15">
        <v>0.22292754049999999</v>
      </c>
      <c r="G179" s="4">
        <f t="shared" ca="1" si="7"/>
        <v>104305.42172073002</v>
      </c>
      <c r="H179" s="4">
        <f t="shared" ca="1" si="8"/>
        <v>190393.12801420002</v>
      </c>
      <c r="I179" s="4">
        <f t="shared" ca="1" si="9"/>
        <v>264728.69979910017</v>
      </c>
    </row>
    <row r="180" spans="1:9" x14ac:dyDescent="0.25">
      <c r="A180" s="3"/>
      <c r="B180" s="3"/>
      <c r="C180" s="3"/>
      <c r="D180" s="3"/>
      <c r="F180" s="15">
        <v>0.22410897909999999</v>
      </c>
      <c r="G180" s="4">
        <f t="shared" ca="1" si="7"/>
        <v>103417.75964300602</v>
      </c>
      <c r="H180" s="4">
        <f t="shared" ca="1" si="8"/>
        <v>186513.75622724008</v>
      </c>
      <c r="I180" s="4">
        <f t="shared" ca="1" si="9"/>
        <v>256248.56981602008</v>
      </c>
    </row>
    <row r="181" spans="1:9" x14ac:dyDescent="0.25">
      <c r="A181" s="3"/>
      <c r="B181" s="3"/>
      <c r="C181" s="3"/>
      <c r="D181" s="3"/>
      <c r="F181" s="15">
        <v>0.22529040280000001</v>
      </c>
      <c r="G181" s="4">
        <f t="shared" ca="1" si="7"/>
        <v>102530.108760248</v>
      </c>
      <c r="H181" s="4">
        <f t="shared" ca="1" si="8"/>
        <v>182634.43336591998</v>
      </c>
      <c r="I181" s="4">
        <f t="shared" ca="1" si="9"/>
        <v>247768.54678215994</v>
      </c>
    </row>
    <row r="182" spans="1:9" x14ac:dyDescent="0.25">
      <c r="A182" s="3"/>
      <c r="B182" s="3"/>
      <c r="C182" s="3"/>
      <c r="D182" s="3"/>
      <c r="F182" s="15">
        <v>0.2264717966</v>
      </c>
      <c r="G182" s="4">
        <f t="shared" ca="1" si="7"/>
        <v>101642.48034255602</v>
      </c>
      <c r="H182" s="4">
        <f t="shared" ca="1" si="8"/>
        <v>178755.20868424</v>
      </c>
      <c r="I182" s="4">
        <f t="shared" ca="1" si="9"/>
        <v>239288.73836452002</v>
      </c>
    </row>
    <row r="183" spans="1:9" x14ac:dyDescent="0.25">
      <c r="A183" s="3"/>
      <c r="B183" s="3"/>
      <c r="C183" s="3"/>
      <c r="D183" s="3"/>
      <c r="F183" s="15">
        <v>0.22765317560000001</v>
      </c>
      <c r="G183" s="4">
        <f t="shared" ca="1" si="7"/>
        <v>100754.86304469602</v>
      </c>
      <c r="H183" s="4">
        <f t="shared" ca="1" si="8"/>
        <v>174876.03259984008</v>
      </c>
      <c r="I183" s="4">
        <f t="shared" ca="1" si="9"/>
        <v>230809.03617831995</v>
      </c>
    </row>
    <row r="184" spans="1:9" x14ac:dyDescent="0.25">
      <c r="A184" s="3"/>
      <c r="B184" s="3"/>
      <c r="C184" s="3"/>
      <c r="D184" s="3"/>
      <c r="F184" s="15">
        <v>0.22883453970000001</v>
      </c>
      <c r="G184" s="4">
        <f t="shared" ca="1" si="7"/>
        <v>99867.256941802014</v>
      </c>
      <c r="H184" s="4">
        <f t="shared" ca="1" si="8"/>
        <v>170996.90544107999</v>
      </c>
      <c r="I184" s="4">
        <f t="shared" ca="1" si="9"/>
        <v>222329.44094134006</v>
      </c>
    </row>
    <row r="185" spans="1:9" x14ac:dyDescent="0.25">
      <c r="A185" s="3"/>
      <c r="B185" s="3"/>
      <c r="C185" s="3"/>
      <c r="D185" s="3"/>
      <c r="F185" s="15">
        <v>0.23001588880000001</v>
      </c>
      <c r="G185" s="4">
        <f t="shared" ca="1" si="7"/>
        <v>98985.601024672011</v>
      </c>
      <c r="H185" s="4">
        <f t="shared" ca="1" si="8"/>
        <v>167140.37215463992</v>
      </c>
      <c r="I185" s="4">
        <f t="shared" ca="1" si="9"/>
        <v>213896.52185527992</v>
      </c>
    </row>
    <row r="186" spans="1:9" x14ac:dyDescent="0.25">
      <c r="A186" s="3"/>
      <c r="B186" s="3"/>
      <c r="C186" s="3"/>
      <c r="D186" s="3"/>
      <c r="F186" s="15">
        <v>0.2311972082</v>
      </c>
      <c r="G186" s="4">
        <f t="shared" ca="1" si="7"/>
        <v>98539.582072008023</v>
      </c>
      <c r="H186" s="4">
        <f t="shared" ca="1" si="8"/>
        <v>164937.56586945994</v>
      </c>
      <c r="I186" s="4">
        <f t="shared" ca="1" si="9"/>
        <v>208879.57649541995</v>
      </c>
    </row>
    <row r="187" spans="1:9" x14ac:dyDescent="0.25">
      <c r="A187" s="3"/>
      <c r="B187" s="3"/>
      <c r="C187" s="3"/>
      <c r="D187" s="3"/>
      <c r="F187" s="15">
        <v>0.2323785126</v>
      </c>
      <c r="G187" s="4">
        <f t="shared" ca="1" si="7"/>
        <v>98093.568782744012</v>
      </c>
      <c r="H187" s="4">
        <f t="shared" ca="1" si="8"/>
        <v>162734.78755477996</v>
      </c>
      <c r="I187" s="4">
        <f t="shared" ca="1" si="9"/>
        <v>203862.69483905996</v>
      </c>
    </row>
    <row r="188" spans="1:9" x14ac:dyDescent="0.25">
      <c r="A188" s="3"/>
      <c r="B188" s="3"/>
      <c r="C188" s="3"/>
      <c r="D188" s="3"/>
      <c r="F188" s="15">
        <v>0.23355978729999999</v>
      </c>
      <c r="G188" s="4">
        <f t="shared" ca="1" si="7"/>
        <v>97647.566707012025</v>
      </c>
      <c r="H188" s="4">
        <f t="shared" ca="1" si="8"/>
        <v>160532.06462168996</v>
      </c>
      <c r="I188" s="4">
        <f t="shared" ca="1" si="9"/>
        <v>198845.93931563001</v>
      </c>
    </row>
    <row r="189" spans="1:9" x14ac:dyDescent="0.25">
      <c r="A189" s="3"/>
      <c r="B189" s="3"/>
      <c r="C189" s="3"/>
      <c r="D189" s="3"/>
      <c r="F189" s="15">
        <v>0.23474106189999999</v>
      </c>
      <c r="G189" s="4">
        <f t="shared" ca="1" si="7"/>
        <v>97201.564669036015</v>
      </c>
      <c r="H189" s="4">
        <f t="shared" ca="1" si="8"/>
        <v>158329.34187506995</v>
      </c>
      <c r="I189" s="4">
        <f t="shared" ca="1" si="9"/>
        <v>193829.1842168899</v>
      </c>
    </row>
    <row r="190" spans="1:9" x14ac:dyDescent="0.25">
      <c r="A190" s="3"/>
      <c r="B190" s="3"/>
      <c r="C190" s="3"/>
      <c r="D190" s="3"/>
      <c r="F190" s="15">
        <v>0.23592230680000001</v>
      </c>
      <c r="G190" s="4">
        <f t="shared" ca="1" si="7"/>
        <v>96755.573844592014</v>
      </c>
      <c r="H190" s="4">
        <f t="shared" ca="1" si="8"/>
        <v>156126.67451003991</v>
      </c>
      <c r="I190" s="4">
        <f t="shared" ca="1" si="9"/>
        <v>188812.55525107984</v>
      </c>
    </row>
    <row r="191" spans="1:9" x14ac:dyDescent="0.25">
      <c r="A191" s="3"/>
      <c r="B191" s="3"/>
      <c r="C191" s="3"/>
      <c r="D191" s="3"/>
      <c r="F191" s="15">
        <v>0.23710352179999999</v>
      </c>
      <c r="G191" s="4">
        <f t="shared" ca="1" si="7"/>
        <v>96309.59430919202</v>
      </c>
      <c r="H191" s="4">
        <f t="shared" ca="1" si="8"/>
        <v>153924.06289953995</v>
      </c>
      <c r="I191" s="4">
        <f t="shared" ca="1" si="9"/>
        <v>183796.05326757987</v>
      </c>
    </row>
    <row r="192" spans="1:9" x14ac:dyDescent="0.25">
      <c r="A192" s="3"/>
      <c r="B192" s="3"/>
      <c r="C192" s="3"/>
      <c r="D192" s="3"/>
      <c r="F192" s="15">
        <v>0.23828473689999999</v>
      </c>
      <c r="G192" s="4">
        <f t="shared" ca="1" si="7"/>
        <v>95863.614736036019</v>
      </c>
      <c r="H192" s="4">
        <f t="shared" ca="1" si="8"/>
        <v>151721.45110256993</v>
      </c>
      <c r="I192" s="4">
        <f t="shared" ca="1" si="9"/>
        <v>178779.55085938994</v>
      </c>
    </row>
    <row r="193" spans="1:9" x14ac:dyDescent="0.25">
      <c r="A193" s="3"/>
      <c r="B193" s="3"/>
      <c r="C193" s="3"/>
      <c r="D193" s="3"/>
      <c r="F193" s="15">
        <v>0.23946590719999999</v>
      </c>
      <c r="G193" s="4">
        <f t="shared" ca="1" si="7"/>
        <v>95417.652077568011</v>
      </c>
      <c r="H193" s="4">
        <f t="shared" ca="1" si="8"/>
        <v>149518.92284415994</v>
      </c>
      <c r="I193" s="4">
        <f t="shared" ca="1" si="9"/>
        <v>173763.23871231987</v>
      </c>
    </row>
    <row r="194" spans="1:9" x14ac:dyDescent="0.25">
      <c r="A194" s="3"/>
      <c r="B194" s="3"/>
      <c r="C194" s="3"/>
      <c r="D194" s="3"/>
      <c r="F194" s="15">
        <v>0.2406470627</v>
      </c>
      <c r="G194" s="4">
        <f t="shared" ca="1" si="7"/>
        <v>95057.573168531992</v>
      </c>
      <c r="H194" s="4">
        <f t="shared" ca="1" si="8"/>
        <v>147928.21996615996</v>
      </c>
      <c r="I194" s="4">
        <f t="shared" ca="1" si="9"/>
        <v>170206.56875176</v>
      </c>
    </row>
    <row r="195" spans="1:9" x14ac:dyDescent="0.25">
      <c r="A195" s="3"/>
      <c r="B195" s="3"/>
      <c r="C195" s="3"/>
      <c r="D195" s="3"/>
      <c r="F195" s="15">
        <v>0.24182821809999999</v>
      </c>
      <c r="G195" s="4">
        <f t="shared" ca="1" si="7"/>
        <v>94768.379080396</v>
      </c>
      <c r="H195" s="4">
        <f t="shared" ca="1" si="8"/>
        <v>146842.50192247998</v>
      </c>
      <c r="I195" s="4">
        <f t="shared" ca="1" si="9"/>
        <v>167854.65211928001</v>
      </c>
    </row>
    <row r="196" spans="1:9" x14ac:dyDescent="0.25">
      <c r="A196" s="3"/>
      <c r="B196" s="3"/>
      <c r="C196" s="3"/>
      <c r="D196" s="3"/>
      <c r="F196" s="15">
        <v>0.24300934369999999</v>
      </c>
      <c r="G196" s="4">
        <f t="shared" ca="1" si="7"/>
        <v>94479.192288492006</v>
      </c>
      <c r="H196" s="4">
        <f t="shared" ca="1" si="8"/>
        <v>145756.81127095997</v>
      </c>
      <c r="I196" s="4">
        <f t="shared" ca="1" si="9"/>
        <v>165502.79482456</v>
      </c>
    </row>
    <row r="197" spans="1:9" x14ac:dyDescent="0.25">
      <c r="A197" s="3"/>
      <c r="B197" s="3"/>
      <c r="C197" s="3"/>
      <c r="D197" s="3"/>
      <c r="F197" s="15">
        <v>0.2441904396</v>
      </c>
      <c r="G197" s="4">
        <f t="shared" ref="G197:G260" ca="1" si="10">FORECAST($F197,OFFSET(B$4:B$54,MATCH($F197,$A$4:$A$54,1)-1,0,2),OFFSET($A$4:$A$54,MATCH($F197,$A$4:$A$54,1)-1,0,2))</f>
        <v>94190.01276833599</v>
      </c>
      <c r="H197" s="4">
        <f t="shared" ca="1" si="8"/>
        <v>144671.14791967996</v>
      </c>
      <c r="I197" s="4">
        <f t="shared" ca="1" si="9"/>
        <v>163150.99666847999</v>
      </c>
    </row>
    <row r="198" spans="1:9" x14ac:dyDescent="0.25">
      <c r="A198" s="3"/>
      <c r="B198" s="3"/>
      <c r="C198" s="3"/>
      <c r="D198" s="3"/>
      <c r="F198" s="15">
        <v>0.2453715205</v>
      </c>
      <c r="G198" s="4">
        <f t="shared" ca="1" si="10"/>
        <v>93900.836920780013</v>
      </c>
      <c r="H198" s="4">
        <f t="shared" ca="1" si="8"/>
        <v>143585.49835639997</v>
      </c>
      <c r="I198" s="4">
        <f t="shared" ca="1" si="9"/>
        <v>160799.22838039999</v>
      </c>
    </row>
    <row r="199" spans="1:9" x14ac:dyDescent="0.25">
      <c r="A199" s="3"/>
      <c r="B199" s="3"/>
      <c r="C199" s="3"/>
      <c r="D199" s="3"/>
      <c r="F199" s="15">
        <v>0.24655258660000001</v>
      </c>
      <c r="G199" s="4">
        <f t="shared" ca="1" si="10"/>
        <v>93611.664696855994</v>
      </c>
      <c r="H199" s="4">
        <f t="shared" ca="1" si="8"/>
        <v>142499.86239727997</v>
      </c>
      <c r="I199" s="4">
        <f t="shared" ca="1" si="9"/>
        <v>158447.48956207995</v>
      </c>
    </row>
    <row r="200" spans="1:9" x14ac:dyDescent="0.25">
      <c r="A200" s="3"/>
      <c r="B200" s="3"/>
      <c r="C200" s="3"/>
      <c r="D200" s="3"/>
      <c r="F200" s="15">
        <v>0.2477336228</v>
      </c>
      <c r="G200" s="4">
        <f t="shared" ca="1" si="10"/>
        <v>93322.499793648007</v>
      </c>
      <c r="H200" s="4">
        <f t="shared" ca="1" si="8"/>
        <v>141414.25392223996</v>
      </c>
      <c r="I200" s="4">
        <f t="shared" ca="1" si="9"/>
        <v>156095.81028064003</v>
      </c>
    </row>
    <row r="201" spans="1:9" x14ac:dyDescent="0.25">
      <c r="A201" s="3"/>
      <c r="B201" s="3"/>
      <c r="C201" s="3"/>
      <c r="D201" s="3"/>
      <c r="F201" s="15">
        <v>0.24891462919999999</v>
      </c>
      <c r="G201" s="4">
        <f t="shared" ca="1" si="10"/>
        <v>93033.342186672002</v>
      </c>
      <c r="H201" s="4">
        <f t="shared" ca="1" si="8"/>
        <v>140328.67283935999</v>
      </c>
      <c r="I201" s="4">
        <f t="shared" ca="1" si="9"/>
        <v>153744.19033696002</v>
      </c>
    </row>
    <row r="202" spans="1:9" x14ac:dyDescent="0.25">
      <c r="A202" s="3"/>
      <c r="B202" s="3"/>
      <c r="C202" s="3"/>
      <c r="D202" s="3"/>
      <c r="F202" s="15">
        <v>0.25009563569999999</v>
      </c>
      <c r="G202" s="4">
        <f t="shared" ca="1" si="10"/>
        <v>92745.218377129029</v>
      </c>
      <c r="H202" s="4">
        <f t="shared" ca="1" si="8"/>
        <v>139293.43429703999</v>
      </c>
      <c r="I202" s="4">
        <f t="shared" ca="1" si="9"/>
        <v>151527.84689181004</v>
      </c>
    </row>
    <row r="203" spans="1:9" x14ac:dyDescent="0.25">
      <c r="A203" s="3"/>
      <c r="B203" s="3"/>
      <c r="C203" s="3"/>
      <c r="D203" s="3"/>
      <c r="F203" s="15">
        <v>0.25127661229999998</v>
      </c>
      <c r="G203" s="4">
        <f t="shared" ca="1" si="10"/>
        <v>92468.834423431021</v>
      </c>
      <c r="H203" s="4">
        <f t="shared" ca="1" si="8"/>
        <v>138829.54668855999</v>
      </c>
      <c r="I203" s="4">
        <f t="shared" ca="1" si="9"/>
        <v>150846.77768659004</v>
      </c>
    </row>
    <row r="204" spans="1:9" x14ac:dyDescent="0.25">
      <c r="A204" s="3"/>
      <c r="B204" s="3"/>
      <c r="C204" s="3"/>
      <c r="D204" s="3"/>
      <c r="F204" s="15">
        <v>0.25245755910000001</v>
      </c>
      <c r="G204" s="4">
        <f t="shared" ca="1" si="10"/>
        <v>92192.457443827021</v>
      </c>
      <c r="H204" s="4">
        <f t="shared" ca="1" si="8"/>
        <v>138365.67078551999</v>
      </c>
      <c r="I204" s="4">
        <f t="shared" ca="1" si="9"/>
        <v>150165.72566703003</v>
      </c>
    </row>
    <row r="205" spans="1:9" x14ac:dyDescent="0.25">
      <c r="F205" s="15">
        <v>0.25363847610000001</v>
      </c>
      <c r="G205" s="4">
        <f t="shared" ca="1" si="10"/>
        <v>91916.087438317016</v>
      </c>
      <c r="H205" s="4">
        <f t="shared" ca="1" si="8"/>
        <v>137901.80658792</v>
      </c>
      <c r="I205" s="4">
        <f t="shared" ca="1" si="9"/>
        <v>149484.69083313004</v>
      </c>
    </row>
    <row r="206" spans="1:9" x14ac:dyDescent="0.25">
      <c r="F206" s="15">
        <v>0.25481939320000002</v>
      </c>
      <c r="G206" s="4">
        <f t="shared" ca="1" si="10"/>
        <v>91639.717409404024</v>
      </c>
      <c r="H206" s="4">
        <f t="shared" ca="1" si="8"/>
        <v>137437.94235103999</v>
      </c>
      <c r="I206" s="4">
        <f t="shared" ca="1" si="9"/>
        <v>148803.65594156002</v>
      </c>
    </row>
    <row r="207" spans="1:9" x14ac:dyDescent="0.25">
      <c r="F207" s="15">
        <v>0.2560002804</v>
      </c>
      <c r="G207" s="4">
        <f t="shared" ca="1" si="10"/>
        <v>91363.354377988027</v>
      </c>
      <c r="H207" s="4">
        <f t="shared" ca="1" si="8"/>
        <v>136974.08985888</v>
      </c>
      <c r="I207" s="4">
        <f t="shared" ca="1" si="9"/>
        <v>148122.63829332002</v>
      </c>
    </row>
    <row r="208" spans="1:9" x14ac:dyDescent="0.25">
      <c r="F208" s="15">
        <v>0.25718116759999998</v>
      </c>
      <c r="G208" s="4">
        <f t="shared" ca="1" si="10"/>
        <v>91086.991346572031</v>
      </c>
      <c r="H208" s="4">
        <f t="shared" ca="1" si="8"/>
        <v>136510.23736672002</v>
      </c>
      <c r="I208" s="4">
        <f t="shared" ca="1" si="9"/>
        <v>147441.62064508005</v>
      </c>
    </row>
    <row r="209" spans="6:9" x14ac:dyDescent="0.25">
      <c r="F209" s="15">
        <v>0.25836199520000003</v>
      </c>
      <c r="G209" s="4">
        <f t="shared" ca="1" si="10"/>
        <v>90810.642263344023</v>
      </c>
      <c r="H209" s="4">
        <f t="shared" ca="1" si="8"/>
        <v>136046.40828544</v>
      </c>
      <c r="I209" s="4">
        <f t="shared" ca="1" si="9"/>
        <v>146760.63736816001</v>
      </c>
    </row>
    <row r="210" spans="6:9" x14ac:dyDescent="0.25">
      <c r="F210" s="15">
        <v>0.25954282280000002</v>
      </c>
      <c r="G210" s="4">
        <f t="shared" ca="1" si="10"/>
        <v>90534.293180116016</v>
      </c>
      <c r="H210" s="4">
        <f t="shared" ca="1" si="8"/>
        <v>135582.57920415999</v>
      </c>
      <c r="I210" s="4">
        <f t="shared" ca="1" si="9"/>
        <v>146079.65409124002</v>
      </c>
    </row>
    <row r="211" spans="6:9" x14ac:dyDescent="0.25">
      <c r="F211" s="15">
        <v>0.26072362069999999</v>
      </c>
      <c r="G211" s="4">
        <f t="shared" ca="1" si="10"/>
        <v>90232.421709282993</v>
      </c>
      <c r="H211" s="4">
        <f t="shared" ca="1" si="8"/>
        <v>135262.47286005999</v>
      </c>
      <c r="I211" s="4">
        <f t="shared" ca="1" si="9"/>
        <v>145854.42425916999</v>
      </c>
    </row>
    <row r="212" spans="6:9" x14ac:dyDescent="0.25">
      <c r="F212" s="15">
        <v>0.26190441850000001</v>
      </c>
      <c r="G212" s="4">
        <f t="shared" ca="1" si="10"/>
        <v>89914.421053764992</v>
      </c>
      <c r="H212" s="4">
        <f t="shared" ref="H212:H275" ca="1" si="11">FORECAST($F212,OFFSET(C$4:C$54,MATCH($F212,$A$4:$A$54,1)-1,0,2),OFFSET($A$4:$A$54,MATCH($F212,$A$4:$A$54,1)-1,0,2))</f>
        <v>135033.16192729998</v>
      </c>
      <c r="I212" s="4">
        <f t="shared" ref="I212:I275" ca="1" si="12">FORECAST($F212,OFFSET(D$4:D$54,MATCH($F212,$A$4:$A$54,1)-1,0,2),OFFSET($A$4:$A$54,MATCH($F212,$A$4:$A$54,1)-1,0,2))</f>
        <v>145917.12462234998</v>
      </c>
    </row>
    <row r="213" spans="6:9" x14ac:dyDescent="0.25">
      <c r="F213" s="15">
        <v>0.26308515669999999</v>
      </c>
      <c r="G213" s="4">
        <f t="shared" ca="1" si="10"/>
        <v>89596.436449122994</v>
      </c>
      <c r="H213" s="4">
        <f t="shared" ca="1" si="11"/>
        <v>134803.86256886</v>
      </c>
      <c r="I213" s="4">
        <f t="shared" ca="1" si="12"/>
        <v>145979.82182076998</v>
      </c>
    </row>
    <row r="214" spans="6:9" x14ac:dyDescent="0.25">
      <c r="F214" s="15">
        <v>0.26426589490000002</v>
      </c>
      <c r="G214" s="4">
        <f t="shared" ca="1" si="10"/>
        <v>89278.45184448098</v>
      </c>
      <c r="H214" s="4">
        <f t="shared" ca="1" si="11"/>
        <v>134574.56321041999</v>
      </c>
      <c r="I214" s="4">
        <f t="shared" ca="1" si="12"/>
        <v>146042.51901918999</v>
      </c>
    </row>
    <row r="215" spans="6:9" x14ac:dyDescent="0.25">
      <c r="F215" s="15">
        <v>0.26544660329999997</v>
      </c>
      <c r="G215" s="4">
        <f t="shared" ca="1" si="10"/>
        <v>88960.475265276997</v>
      </c>
      <c r="H215" s="4">
        <f t="shared" ca="1" si="11"/>
        <v>134345.26963913999</v>
      </c>
      <c r="I215" s="4">
        <f t="shared" ca="1" si="12"/>
        <v>146105.21463522999</v>
      </c>
    </row>
    <row r="216" spans="6:9" x14ac:dyDescent="0.25">
      <c r="F216" s="15">
        <v>0.26662731169999998</v>
      </c>
      <c r="G216" s="4">
        <f t="shared" ca="1" si="10"/>
        <v>88642.498686072999</v>
      </c>
      <c r="H216" s="4">
        <f t="shared" ca="1" si="11"/>
        <v>134115.97606786</v>
      </c>
      <c r="I216" s="4">
        <f t="shared" ca="1" si="12"/>
        <v>146167.91025126999</v>
      </c>
    </row>
    <row r="217" spans="6:9" x14ac:dyDescent="0.25">
      <c r="F217" s="15">
        <v>0.2678079605</v>
      </c>
      <c r="G217" s="4">
        <f t="shared" ca="1" si="10"/>
        <v>88324.538157744988</v>
      </c>
      <c r="H217" s="4">
        <f t="shared" ca="1" si="11"/>
        <v>133886.6940709</v>
      </c>
      <c r="I217" s="4">
        <f t="shared" ca="1" si="12"/>
        <v>146230.60270254998</v>
      </c>
    </row>
    <row r="218" spans="6:9" x14ac:dyDescent="0.25">
      <c r="F218" s="15">
        <v>0.26898860930000001</v>
      </c>
      <c r="G218" s="4">
        <f t="shared" ca="1" si="10"/>
        <v>88006.577629416977</v>
      </c>
      <c r="H218" s="4">
        <f t="shared" ca="1" si="11"/>
        <v>133657.41207393998</v>
      </c>
      <c r="I218" s="4">
        <f t="shared" ca="1" si="12"/>
        <v>146293.29515383</v>
      </c>
    </row>
    <row r="219" spans="6:9" x14ac:dyDescent="0.25">
      <c r="F219" s="15">
        <v>0.27016922830000001</v>
      </c>
      <c r="G219" s="4">
        <f t="shared" ca="1" si="10"/>
        <v>87681.493845965</v>
      </c>
      <c r="H219" s="4">
        <f t="shared" ca="1" si="11"/>
        <v>133425.58051681001</v>
      </c>
      <c r="I219" s="4">
        <f t="shared" ca="1" si="12"/>
        <v>146366.10587507</v>
      </c>
    </row>
    <row r="220" spans="6:9" x14ac:dyDescent="0.25">
      <c r="F220" s="15">
        <v>0.2713498473</v>
      </c>
      <c r="G220" s="4">
        <f t="shared" ca="1" si="10"/>
        <v>87313.790058415005</v>
      </c>
      <c r="H220" s="4">
        <f t="shared" ca="1" si="11"/>
        <v>133178.47696011001</v>
      </c>
      <c r="I220" s="4">
        <f t="shared" ca="1" si="12"/>
        <v>146499.39776016999</v>
      </c>
    </row>
    <row r="221" spans="6:9" x14ac:dyDescent="0.25">
      <c r="F221" s="15">
        <v>0.27253040670000001</v>
      </c>
      <c r="G221" s="4">
        <f t="shared" ca="1" si="10"/>
        <v>86946.104833285004</v>
      </c>
      <c r="H221" s="4">
        <f t="shared" ca="1" si="11"/>
        <v>132931.38587768999</v>
      </c>
      <c r="I221" s="4">
        <f t="shared" ca="1" si="12"/>
        <v>146632.68291643</v>
      </c>
    </row>
    <row r="222" spans="6:9" x14ac:dyDescent="0.25">
      <c r="F222" s="15">
        <v>0.27371096610000001</v>
      </c>
      <c r="G222" s="4">
        <f t="shared" ca="1" si="10"/>
        <v>86578.419608155004</v>
      </c>
      <c r="H222" s="4">
        <f t="shared" ca="1" si="11"/>
        <v>132684.29479526999</v>
      </c>
      <c r="I222" s="4">
        <f t="shared" ca="1" si="12"/>
        <v>146765.96807269001</v>
      </c>
    </row>
    <row r="223" spans="6:9" x14ac:dyDescent="0.25">
      <c r="F223" s="15">
        <v>0.27489149569999999</v>
      </c>
      <c r="G223" s="4">
        <f t="shared" ca="1" si="10"/>
        <v>86210.743664235008</v>
      </c>
      <c r="H223" s="4">
        <f t="shared" ca="1" si="11"/>
        <v>132437.20994999001</v>
      </c>
      <c r="I223" s="4">
        <f t="shared" ca="1" si="12"/>
        <v>146899.24986452999</v>
      </c>
    </row>
    <row r="224" spans="6:9" x14ac:dyDescent="0.25">
      <c r="F224" s="15">
        <v>0.2760719955</v>
      </c>
      <c r="G224" s="4">
        <f t="shared" ca="1" si="10"/>
        <v>85843.077001525002</v>
      </c>
      <c r="H224" s="4">
        <f t="shared" ca="1" si="11"/>
        <v>132190.13134185001</v>
      </c>
      <c r="I224" s="4">
        <f t="shared" ca="1" si="12"/>
        <v>147032.52829195</v>
      </c>
    </row>
    <row r="225" spans="6:9" x14ac:dyDescent="0.25">
      <c r="F225" s="15">
        <v>0.27725246549999999</v>
      </c>
      <c r="G225" s="4">
        <f t="shared" ca="1" si="10"/>
        <v>85475.419620025015</v>
      </c>
      <c r="H225" s="4">
        <f t="shared" ca="1" si="11"/>
        <v>131943.05897084999</v>
      </c>
      <c r="I225" s="4">
        <f t="shared" ca="1" si="12"/>
        <v>147165.80335495001</v>
      </c>
    </row>
    <row r="226" spans="6:9" x14ac:dyDescent="0.25">
      <c r="F226" s="15">
        <v>0.27843293549999998</v>
      </c>
      <c r="G226" s="4">
        <f t="shared" ca="1" si="10"/>
        <v>85107.762238525014</v>
      </c>
      <c r="H226" s="4">
        <f t="shared" ca="1" si="11"/>
        <v>131695.98659985</v>
      </c>
      <c r="I226" s="4">
        <f t="shared" ca="1" si="12"/>
        <v>147299.07841794999</v>
      </c>
    </row>
    <row r="227" spans="6:9" x14ac:dyDescent="0.25">
      <c r="F227" s="15">
        <v>0.2796133757</v>
      </c>
      <c r="G227" s="4">
        <f t="shared" ca="1" si="10"/>
        <v>84740.114138235003</v>
      </c>
      <c r="H227" s="4">
        <f t="shared" ca="1" si="11"/>
        <v>131448.92046599</v>
      </c>
      <c r="I227" s="4">
        <f t="shared" ca="1" si="12"/>
        <v>147432.35011653</v>
      </c>
    </row>
    <row r="228" spans="6:9" x14ac:dyDescent="0.25">
      <c r="F228" s="15">
        <v>0.28079378599999999</v>
      </c>
      <c r="G228" s="4">
        <f t="shared" ca="1" si="10"/>
        <v>84352.305248039993</v>
      </c>
      <c r="H228" s="4">
        <f t="shared" ca="1" si="11"/>
        <v>131119.46560340002</v>
      </c>
      <c r="I228" s="4">
        <f t="shared" ca="1" si="12"/>
        <v>147386.61969640001</v>
      </c>
    </row>
    <row r="229" spans="6:9" x14ac:dyDescent="0.25">
      <c r="F229" s="15">
        <v>0.28197416660000002</v>
      </c>
      <c r="G229" s="4">
        <f t="shared" ca="1" si="10"/>
        <v>83954.682239123984</v>
      </c>
      <c r="H229" s="4">
        <f t="shared" ca="1" si="11"/>
        <v>130749.88843753999</v>
      </c>
      <c r="I229" s="4">
        <f t="shared" ca="1" si="12"/>
        <v>147253.70884084</v>
      </c>
    </row>
    <row r="230" spans="6:9" x14ac:dyDescent="0.25">
      <c r="F230" s="15">
        <v>0.2831545472</v>
      </c>
      <c r="G230" s="4">
        <f t="shared" ca="1" si="10"/>
        <v>83557.059230207989</v>
      </c>
      <c r="H230" s="4">
        <f t="shared" ca="1" si="11"/>
        <v>130380.31127168</v>
      </c>
      <c r="I230" s="4">
        <f t="shared" ca="1" si="12"/>
        <v>147120.79798527999</v>
      </c>
    </row>
    <row r="231" spans="6:9" x14ac:dyDescent="0.25">
      <c r="F231" s="15">
        <v>0.28433486819999998</v>
      </c>
      <c r="G231" s="4">
        <f t="shared" ca="1" si="10"/>
        <v>83159.456298147998</v>
      </c>
      <c r="H231" s="4">
        <f t="shared" ca="1" si="11"/>
        <v>130010.75276658</v>
      </c>
      <c r="I231" s="4">
        <f t="shared" ca="1" si="12"/>
        <v>146987.89384067999</v>
      </c>
    </row>
    <row r="232" spans="6:9" x14ac:dyDescent="0.25">
      <c r="F232" s="15">
        <v>0.28551518920000002</v>
      </c>
      <c r="G232" s="4">
        <f t="shared" ca="1" si="10"/>
        <v>82761.853366087991</v>
      </c>
      <c r="H232" s="4">
        <f t="shared" ca="1" si="11"/>
        <v>129641.19426147999</v>
      </c>
      <c r="I232" s="4">
        <f t="shared" ca="1" si="12"/>
        <v>146854.98969607998</v>
      </c>
    </row>
    <row r="233" spans="6:9" x14ac:dyDescent="0.25">
      <c r="F233" s="15">
        <v>0.28669548030000003</v>
      </c>
      <c r="G233" s="4">
        <f t="shared" ca="1" si="10"/>
        <v>82364.260506141989</v>
      </c>
      <c r="H233" s="4">
        <f t="shared" ca="1" si="11"/>
        <v>129271.64511806998</v>
      </c>
      <c r="I233" s="4">
        <f t="shared" ca="1" si="12"/>
        <v>146722.08891821999</v>
      </c>
    </row>
    <row r="234" spans="6:9" x14ac:dyDescent="0.25">
      <c r="F234" s="15">
        <v>0.28787577149999999</v>
      </c>
      <c r="G234" s="4">
        <f t="shared" ca="1" si="10"/>
        <v>81966.667612509991</v>
      </c>
      <c r="H234" s="4">
        <f t="shared" ca="1" si="11"/>
        <v>128902.09594335</v>
      </c>
      <c r="I234" s="4">
        <f t="shared" ca="1" si="12"/>
        <v>146589.18812909999</v>
      </c>
    </row>
    <row r="235" spans="6:9" x14ac:dyDescent="0.25">
      <c r="F235" s="15">
        <v>0.28905600310000001</v>
      </c>
      <c r="G235" s="4">
        <f t="shared" ca="1" si="10"/>
        <v>81569.094795733981</v>
      </c>
      <c r="H235" s="4">
        <f t="shared" ca="1" si="11"/>
        <v>128532.56542938999</v>
      </c>
      <c r="I235" s="4">
        <f t="shared" ca="1" si="12"/>
        <v>146456.29405093999</v>
      </c>
    </row>
    <row r="236" spans="6:9" x14ac:dyDescent="0.25">
      <c r="F236" s="15">
        <v>0.29023623469999998</v>
      </c>
      <c r="G236" s="4">
        <f t="shared" ca="1" si="10"/>
        <v>81170.780202000024</v>
      </c>
      <c r="H236" s="4">
        <f t="shared" ca="1" si="11"/>
        <v>128141.67929854999</v>
      </c>
      <c r="I236" s="4">
        <f t="shared" ca="1" si="12"/>
        <v>146265.21536616998</v>
      </c>
    </row>
    <row r="237" spans="6:9" x14ac:dyDescent="0.25">
      <c r="F237" s="15">
        <v>0.29141640660000001</v>
      </c>
      <c r="G237" s="4">
        <f t="shared" ca="1" si="10"/>
        <v>80769.521756000016</v>
      </c>
      <c r="H237" s="4">
        <f t="shared" ca="1" si="11"/>
        <v>127665.47993689998</v>
      </c>
      <c r="I237" s="4">
        <f t="shared" ca="1" si="12"/>
        <v>145841.65167125998</v>
      </c>
    </row>
    <row r="238" spans="6:9" x14ac:dyDescent="0.25">
      <c r="F238" s="15">
        <v>0.29259657859999999</v>
      </c>
      <c r="G238" s="4">
        <f t="shared" ca="1" si="10"/>
        <v>80368.263276000027</v>
      </c>
      <c r="H238" s="4">
        <f t="shared" ca="1" si="11"/>
        <v>127189.28053489998</v>
      </c>
      <c r="I238" s="4">
        <f t="shared" ca="1" si="12"/>
        <v>145418.08794045998</v>
      </c>
    </row>
    <row r="239" spans="6:9" x14ac:dyDescent="0.25">
      <c r="F239" s="15">
        <v>0.2937767208</v>
      </c>
      <c r="G239" s="4">
        <f t="shared" ca="1" si="10"/>
        <v>79967.014928000019</v>
      </c>
      <c r="H239" s="4">
        <f t="shared" ca="1" si="11"/>
        <v>126713.09315719998</v>
      </c>
      <c r="I239" s="4">
        <f t="shared" ca="1" si="12"/>
        <v>144994.53490487998</v>
      </c>
    </row>
    <row r="240" spans="6:9" x14ac:dyDescent="0.25">
      <c r="F240" s="15">
        <v>0.29495683309999998</v>
      </c>
      <c r="G240" s="4">
        <f t="shared" ca="1" si="10"/>
        <v>79565.776746000032</v>
      </c>
      <c r="H240" s="4">
        <f t="shared" ca="1" si="11"/>
        <v>126236.91784415</v>
      </c>
      <c r="I240" s="4">
        <f t="shared" ca="1" si="12"/>
        <v>144570.99260041001</v>
      </c>
    </row>
    <row r="241" spans="6:9" x14ac:dyDescent="0.25">
      <c r="F241" s="15">
        <v>0.29613694550000003</v>
      </c>
      <c r="G241" s="4">
        <f t="shared" ca="1" si="10"/>
        <v>79164.53853000002</v>
      </c>
      <c r="H241" s="4">
        <f t="shared" ca="1" si="11"/>
        <v>125760.74249074998</v>
      </c>
      <c r="I241" s="4">
        <f t="shared" ca="1" si="12"/>
        <v>144147.45026004998</v>
      </c>
    </row>
    <row r="242" spans="6:9" x14ac:dyDescent="0.25">
      <c r="F242" s="15">
        <v>0.29731699820000002</v>
      </c>
      <c r="G242" s="4">
        <f t="shared" ca="1" si="10"/>
        <v>78763.32061200001</v>
      </c>
      <c r="H242" s="4">
        <f t="shared" ca="1" si="11"/>
        <v>125284.59122629998</v>
      </c>
      <c r="I242" s="4">
        <f t="shared" ca="1" si="12"/>
        <v>143723.92934601998</v>
      </c>
    </row>
    <row r="243" spans="6:9" x14ac:dyDescent="0.25">
      <c r="F243" s="15">
        <v>0.29849705100000001</v>
      </c>
      <c r="G243" s="4">
        <f t="shared" ca="1" si="10"/>
        <v>78362.102660000019</v>
      </c>
      <c r="H243" s="4">
        <f t="shared" ca="1" si="11"/>
        <v>124808.43992149999</v>
      </c>
      <c r="I243" s="4">
        <f t="shared" ca="1" si="12"/>
        <v>143300.40839609999</v>
      </c>
    </row>
    <row r="244" spans="6:9" x14ac:dyDescent="0.25">
      <c r="F244" s="15">
        <v>0.29967707399999999</v>
      </c>
      <c r="G244" s="4">
        <f t="shared" ca="1" si="10"/>
        <v>77960.894840000023</v>
      </c>
      <c r="H244" s="4">
        <f t="shared" ca="1" si="11"/>
        <v>124332.30064099999</v>
      </c>
      <c r="I244" s="4">
        <f t="shared" ca="1" si="12"/>
        <v>142876.89814139999</v>
      </c>
    </row>
    <row r="245" spans="6:9" x14ac:dyDescent="0.25">
      <c r="F245" s="15">
        <v>0.30085706709999999</v>
      </c>
      <c r="G245" s="4">
        <f t="shared" ca="1" si="10"/>
        <v>77576.469989147023</v>
      </c>
      <c r="H245" s="4">
        <f t="shared" ca="1" si="11"/>
        <v>123840.23197709001</v>
      </c>
      <c r="I245" s="4">
        <f t="shared" ca="1" si="12"/>
        <v>142366.74913400001</v>
      </c>
    </row>
    <row r="246" spans="6:9" x14ac:dyDescent="0.25">
      <c r="F246" s="15">
        <v>0.30203703050000003</v>
      </c>
      <c r="G246" s="4">
        <f t="shared" ca="1" si="10"/>
        <v>77198.374316885005</v>
      </c>
      <c r="H246" s="4">
        <f t="shared" ca="1" si="11"/>
        <v>123342.16942594999</v>
      </c>
      <c r="I246" s="4">
        <f t="shared" ca="1" si="12"/>
        <v>141823.96596999999</v>
      </c>
    </row>
    <row r="247" spans="6:9" x14ac:dyDescent="0.25">
      <c r="F247" s="15">
        <v>0.30321696399999998</v>
      </c>
      <c r="G247" s="4">
        <f t="shared" ca="1" si="10"/>
        <v>76820.288225480021</v>
      </c>
      <c r="H247" s="4">
        <f t="shared" ca="1" si="11"/>
        <v>122844.11949560001</v>
      </c>
      <c r="I247" s="4">
        <f t="shared" ca="1" si="12"/>
        <v>141281.19656000001</v>
      </c>
    </row>
    <row r="248" spans="6:9" x14ac:dyDescent="0.25">
      <c r="F248" s="15">
        <v>0.30439689759999999</v>
      </c>
      <c r="G248" s="4">
        <f t="shared" ca="1" si="10"/>
        <v>76442.202102032024</v>
      </c>
      <c r="H248" s="4">
        <f t="shared" ca="1" si="11"/>
        <v>122346.06952304002</v>
      </c>
      <c r="I248" s="4">
        <f t="shared" ca="1" si="12"/>
        <v>140738.427104</v>
      </c>
    </row>
    <row r="249" spans="6:9" x14ac:dyDescent="0.25">
      <c r="F249" s="15">
        <v>0.30557677150000001</v>
      </c>
      <c r="G249" s="4">
        <f t="shared" ca="1" si="10"/>
        <v>76064.13510825501</v>
      </c>
      <c r="H249" s="4">
        <f t="shared" ca="1" si="11"/>
        <v>121848.04474985</v>
      </c>
      <c r="I249" s="4">
        <f t="shared" ca="1" si="12"/>
        <v>140195.68510999999</v>
      </c>
    </row>
    <row r="250" spans="6:9" x14ac:dyDescent="0.25">
      <c r="F250" s="15">
        <v>0.30675664540000003</v>
      </c>
      <c r="G250" s="4">
        <f t="shared" ca="1" si="10"/>
        <v>75686.06811447801</v>
      </c>
      <c r="H250" s="4">
        <f t="shared" ca="1" si="11"/>
        <v>121350.01997666</v>
      </c>
      <c r="I250" s="4">
        <f t="shared" ca="1" si="12"/>
        <v>139652.94311600001</v>
      </c>
    </row>
    <row r="251" spans="6:9" x14ac:dyDescent="0.25">
      <c r="F251" s="15">
        <v>0.30793648959999997</v>
      </c>
      <c r="G251" s="4">
        <f t="shared" ca="1" si="10"/>
        <v>75308.01063747202</v>
      </c>
      <c r="H251" s="4">
        <f t="shared" ca="1" si="11"/>
        <v>120852.00773984002</v>
      </c>
      <c r="I251" s="4">
        <f t="shared" ca="1" si="12"/>
        <v>139110.21478400001</v>
      </c>
    </row>
    <row r="252" spans="6:9" x14ac:dyDescent="0.25">
      <c r="F252" s="15">
        <v>0.3091163039</v>
      </c>
      <c r="G252" s="4">
        <f t="shared" ca="1" si="10"/>
        <v>74929.962741323019</v>
      </c>
      <c r="H252" s="4">
        <f t="shared" ca="1" si="11"/>
        <v>120354.00812381001</v>
      </c>
      <c r="I252" s="4">
        <f t="shared" ca="1" si="12"/>
        <v>138567.500206</v>
      </c>
    </row>
    <row r="253" spans="6:9" x14ac:dyDescent="0.25">
      <c r="F253" s="15">
        <v>0.31029608850000001</v>
      </c>
      <c r="G253" s="4">
        <f t="shared" ca="1" si="10"/>
        <v>74562.183828469977</v>
      </c>
      <c r="H253" s="4">
        <f t="shared" ca="1" si="11"/>
        <v>119874.61540195</v>
      </c>
      <c r="I253" s="4">
        <f t="shared" ca="1" si="12"/>
        <v>138051.21038419998</v>
      </c>
    </row>
    <row r="254" spans="6:9" x14ac:dyDescent="0.25">
      <c r="F254" s="15">
        <v>0.31147584319999999</v>
      </c>
      <c r="G254" s="4">
        <f t="shared" ca="1" si="10"/>
        <v>74225.033530303976</v>
      </c>
      <c r="H254" s="4">
        <f t="shared" ca="1" si="11"/>
        <v>119450.72953824</v>
      </c>
      <c r="I254" s="4">
        <f t="shared" ca="1" si="12"/>
        <v>137613.75734144001</v>
      </c>
    </row>
    <row r="255" spans="6:9" x14ac:dyDescent="0.25">
      <c r="F255" s="15">
        <v>0.3126555681</v>
      </c>
      <c r="G255" s="4">
        <f t="shared" ca="1" si="10"/>
        <v>73887.891748381982</v>
      </c>
      <c r="H255" s="4">
        <f t="shared" ca="1" si="11"/>
        <v>119026.85438167</v>
      </c>
      <c r="I255" s="4">
        <f t="shared" ca="1" si="12"/>
        <v>137176.31534852</v>
      </c>
    </row>
    <row r="256" spans="6:9" x14ac:dyDescent="0.25">
      <c r="F256" s="15">
        <v>0.31383529310000002</v>
      </c>
      <c r="G256" s="4">
        <f t="shared" ca="1" si="10"/>
        <v>73550.749937881963</v>
      </c>
      <c r="H256" s="4">
        <f t="shared" ca="1" si="11"/>
        <v>118602.97918917</v>
      </c>
      <c r="I256" s="4">
        <f t="shared" ca="1" si="12"/>
        <v>136738.87331851997</v>
      </c>
    </row>
    <row r="257" spans="6:9" x14ac:dyDescent="0.25">
      <c r="F257" s="15">
        <v>0.31501495839999999</v>
      </c>
      <c r="G257" s="4">
        <f t="shared" ca="1" si="10"/>
        <v>73213.625188447986</v>
      </c>
      <c r="H257" s="4">
        <f t="shared" ca="1" si="11"/>
        <v>118179.12544688</v>
      </c>
      <c r="I257" s="4">
        <f t="shared" ca="1" si="12"/>
        <v>136301.45342527999</v>
      </c>
    </row>
    <row r="258" spans="6:9" x14ac:dyDescent="0.25">
      <c r="F258" s="15">
        <v>0.31619462370000001</v>
      </c>
      <c r="G258" s="4">
        <f t="shared" ca="1" si="10"/>
        <v>72876.50043901398</v>
      </c>
      <c r="H258" s="4">
        <f t="shared" ca="1" si="11"/>
        <v>117755.27170459001</v>
      </c>
      <c r="I258" s="4">
        <f t="shared" ca="1" si="12"/>
        <v>135864.03353203999</v>
      </c>
    </row>
    <row r="259" spans="6:9" x14ac:dyDescent="0.25">
      <c r="F259" s="15">
        <v>0.31737422939999999</v>
      </c>
      <c r="G259" s="4">
        <f t="shared" ca="1" si="10"/>
        <v>72539.392722067976</v>
      </c>
      <c r="H259" s="4">
        <f t="shared" ca="1" si="11"/>
        <v>117331.43937658001</v>
      </c>
      <c r="I259" s="4">
        <f t="shared" ca="1" si="12"/>
        <v>135426.63573848002</v>
      </c>
    </row>
    <row r="260" spans="6:9" x14ac:dyDescent="0.25">
      <c r="F260" s="15">
        <v>0.31855383520000002</v>
      </c>
      <c r="G260" s="4">
        <f t="shared" ca="1" si="10"/>
        <v>72202.284976543975</v>
      </c>
      <c r="H260" s="4">
        <f t="shared" ca="1" si="11"/>
        <v>116907.60701264</v>
      </c>
      <c r="I260" s="4">
        <f t="shared" ca="1" si="12"/>
        <v>134989.23790784</v>
      </c>
    </row>
    <row r="261" spans="6:9" x14ac:dyDescent="0.25">
      <c r="F261" s="15">
        <v>0.31973341109999998</v>
      </c>
      <c r="G261" s="4">
        <f t="shared" ref="G261:G298" ca="1" si="13">FORECAST($F261,OFFSET(B$4:B$54,MATCH($F261,$A$4:$A$54,1)-1,0,2),OFFSET($A$4:$A$54,MATCH($F261,$A$4:$A$54,1)-1,0,2))</f>
        <v>71865.185775841979</v>
      </c>
      <c r="H261" s="4">
        <f t="shared" ca="1" si="11"/>
        <v>116483.78539177001</v>
      </c>
      <c r="I261" s="4">
        <f t="shared" ca="1" si="12"/>
        <v>134551.85116412002</v>
      </c>
    </row>
    <row r="262" spans="6:9" x14ac:dyDescent="0.25">
      <c r="F262" s="15">
        <v>0.32091295720000002</v>
      </c>
      <c r="G262" s="4">
        <f t="shared" ca="1" si="13"/>
        <v>71562.194042804011</v>
      </c>
      <c r="H262" s="4">
        <f t="shared" ca="1" si="11"/>
        <v>116162.40827588001</v>
      </c>
      <c r="I262" s="4">
        <f t="shared" ca="1" si="12"/>
        <v>134317.51715152001</v>
      </c>
    </row>
    <row r="263" spans="6:9" x14ac:dyDescent="0.25">
      <c r="F263" s="15">
        <v>0.32209247349999998</v>
      </c>
      <c r="G263" s="4">
        <f t="shared" ca="1" si="13"/>
        <v>71269.166808395021</v>
      </c>
      <c r="H263" s="4">
        <f t="shared" ca="1" si="11"/>
        <v>115870.94979815002</v>
      </c>
      <c r="I263" s="4">
        <f t="shared" ca="1" si="12"/>
        <v>134142.47693260002</v>
      </c>
    </row>
    <row r="264" spans="6:9" x14ac:dyDescent="0.25">
      <c r="F264" s="15">
        <v>0.32327196000000002</v>
      </c>
      <c r="G264" s="4">
        <f t="shared" ca="1" si="13"/>
        <v>70976.146977200013</v>
      </c>
      <c r="H264" s="4">
        <f t="shared" ca="1" si="11"/>
        <v>115579.49868400001</v>
      </c>
      <c r="I264" s="4">
        <f t="shared" ca="1" si="12"/>
        <v>133967.44113600001</v>
      </c>
    </row>
    <row r="265" spans="6:9" x14ac:dyDescent="0.25">
      <c r="F265" s="15">
        <v>0.32445141669999999</v>
      </c>
      <c r="G265" s="4">
        <f t="shared" ca="1" si="13"/>
        <v>70683.134549219016</v>
      </c>
      <c r="H265" s="4">
        <f t="shared" ca="1" si="11"/>
        <v>115288.05493343002</v>
      </c>
      <c r="I265" s="4">
        <f t="shared" ca="1" si="12"/>
        <v>133792.40976172002</v>
      </c>
    </row>
    <row r="266" spans="6:9" x14ac:dyDescent="0.25">
      <c r="F266" s="15">
        <v>0.32563087340000002</v>
      </c>
      <c r="G266" s="4">
        <f t="shared" ca="1" si="13"/>
        <v>70390.122121238004</v>
      </c>
      <c r="H266" s="4">
        <f t="shared" ca="1" si="11"/>
        <v>114996.61118286001</v>
      </c>
      <c r="I266" s="4">
        <f t="shared" ca="1" si="12"/>
        <v>133617.37838744</v>
      </c>
    </row>
    <row r="267" spans="6:9" x14ac:dyDescent="0.25">
      <c r="F267" s="15">
        <v>0.3268102705</v>
      </c>
      <c r="G267" s="4">
        <f t="shared" ca="1" si="13"/>
        <v>70097.124499685015</v>
      </c>
      <c r="H267" s="4">
        <f t="shared" ca="1" si="11"/>
        <v>114705.18215945002</v>
      </c>
      <c r="I267" s="4">
        <f t="shared" ca="1" si="12"/>
        <v>133442.35585779999</v>
      </c>
    </row>
    <row r="268" spans="6:9" x14ac:dyDescent="0.25">
      <c r="F268" s="15">
        <v>0.32798966769999999</v>
      </c>
      <c r="G268" s="4">
        <f t="shared" ca="1" si="13"/>
        <v>69804.126853289024</v>
      </c>
      <c r="H268" s="4">
        <f t="shared" ca="1" si="11"/>
        <v>114413.75311133002</v>
      </c>
      <c r="I268" s="4">
        <f t="shared" ca="1" si="12"/>
        <v>133267.33331332001</v>
      </c>
    </row>
    <row r="269" spans="6:9" x14ac:dyDescent="0.25">
      <c r="F269" s="15">
        <v>0.32916900519999998</v>
      </c>
      <c r="G269" s="4">
        <f t="shared" ca="1" si="13"/>
        <v>69511.144038164028</v>
      </c>
      <c r="H269" s="4">
        <f t="shared" ca="1" si="11"/>
        <v>114122.33881508003</v>
      </c>
      <c r="I269" s="4">
        <f t="shared" ca="1" si="12"/>
        <v>133092.31962832002</v>
      </c>
    </row>
    <row r="270" spans="6:9" x14ac:dyDescent="0.25">
      <c r="F270" s="15">
        <v>0.33034834270000002</v>
      </c>
      <c r="G270" s="4">
        <f t="shared" ca="1" si="13"/>
        <v>69227.782448412996</v>
      </c>
      <c r="H270" s="4">
        <f t="shared" ca="1" si="11"/>
        <v>113868.33652481</v>
      </c>
      <c r="I270" s="4">
        <f t="shared" ca="1" si="12"/>
        <v>133001.53520817999</v>
      </c>
    </row>
    <row r="271" spans="6:9" x14ac:dyDescent="0.25">
      <c r="F271" s="15">
        <v>0.33152765039999998</v>
      </c>
      <c r="G271" s="4">
        <f t="shared" ca="1" si="13"/>
        <v>68967.379515176013</v>
      </c>
      <c r="H271" s="4">
        <f t="shared" ca="1" si="11"/>
        <v>113703.58723912001</v>
      </c>
      <c r="I271" s="4">
        <f t="shared" ca="1" si="12"/>
        <v>133111.68254735999</v>
      </c>
    </row>
    <row r="272" spans="6:9" x14ac:dyDescent="0.25">
      <c r="F272" s="15">
        <v>0.33270689850000001</v>
      </c>
      <c r="G272" s="4">
        <f t="shared" ca="1" si="13"/>
        <v>68706.98974221501</v>
      </c>
      <c r="H272" s="4">
        <f t="shared" ca="1" si="11"/>
        <v>113538.84627955001</v>
      </c>
      <c r="I272" s="4">
        <f t="shared" ca="1" si="12"/>
        <v>133221.82431990001</v>
      </c>
    </row>
    <row r="273" spans="6:9" x14ac:dyDescent="0.25">
      <c r="F273" s="15">
        <v>0.33388614649999998</v>
      </c>
      <c r="G273" s="4">
        <f t="shared" ca="1" si="13"/>
        <v>68446.59999133501</v>
      </c>
      <c r="H273" s="4">
        <f t="shared" ca="1" si="11"/>
        <v>113374.10533395002</v>
      </c>
      <c r="I273" s="4">
        <f t="shared" ca="1" si="12"/>
        <v>133331.96608310001</v>
      </c>
    </row>
    <row r="274" spans="6:9" x14ac:dyDescent="0.25">
      <c r="F274" s="15">
        <v>0.33506536479999999</v>
      </c>
      <c r="G274" s="4">
        <f t="shared" ca="1" si="13"/>
        <v>68186.216798512018</v>
      </c>
      <c r="H274" s="4">
        <f t="shared" ca="1" si="11"/>
        <v>113209.36853744001</v>
      </c>
      <c r="I274" s="4">
        <f t="shared" ca="1" si="12"/>
        <v>133442.10507232</v>
      </c>
    </row>
    <row r="275" spans="6:9" x14ac:dyDescent="0.25">
      <c r="F275" s="15">
        <v>0.33624455330000003</v>
      </c>
      <c r="G275" s="4">
        <f t="shared" ca="1" si="13"/>
        <v>67925.840185827008</v>
      </c>
      <c r="H275" s="4">
        <f t="shared" ca="1" si="11"/>
        <v>113044.63590399001</v>
      </c>
      <c r="I275" s="4">
        <f t="shared" ca="1" si="12"/>
        <v>133552.24127822</v>
      </c>
    </row>
    <row r="276" spans="6:9" x14ac:dyDescent="0.25">
      <c r="F276" s="15">
        <v>0.33742371199999999</v>
      </c>
      <c r="G276" s="4">
        <f t="shared" ca="1" si="13"/>
        <v>67665.47015328001</v>
      </c>
      <c r="H276" s="4">
        <f t="shared" ref="H276:H298" ca="1" si="14">FORECAST($F276,OFFSET(C$4:C$54,MATCH($F276,$A$4:$A$54,1)-1,0,2),OFFSET($A$4:$A$54,MATCH($F276,$A$4:$A$54,1)-1,0,2))</f>
        <v>112879.90743360002</v>
      </c>
      <c r="I276" s="4">
        <f t="shared" ref="I276:I298" ca="1" si="15">FORECAST($F276,OFFSET(D$4:D$54,MATCH($F276,$A$4:$A$54,1)-1,0,2),OFFSET($A$4:$A$54,MATCH($F276,$A$4:$A$54,1)-1,0,2))</f>
        <v>133662.37470079999</v>
      </c>
    </row>
    <row r="277" spans="6:9" x14ac:dyDescent="0.25">
      <c r="F277" s="15">
        <v>0.33860284089999998</v>
      </c>
      <c r="G277" s="4">
        <f t="shared" ca="1" si="13"/>
        <v>67405.106700871023</v>
      </c>
      <c r="H277" s="4">
        <f t="shared" ca="1" si="14"/>
        <v>112715.18312627001</v>
      </c>
      <c r="I277" s="4">
        <f t="shared" ca="1" si="15"/>
        <v>133772.50534005999</v>
      </c>
    </row>
    <row r="278" spans="6:9" x14ac:dyDescent="0.25">
      <c r="F278" s="15">
        <v>0.33978194</v>
      </c>
      <c r="G278" s="4">
        <f t="shared" ca="1" si="13"/>
        <v>67144.749828600019</v>
      </c>
      <c r="H278" s="4">
        <f t="shared" ca="1" si="14"/>
        <v>112550.46298200001</v>
      </c>
      <c r="I278" s="4">
        <f t="shared" ca="1" si="15"/>
        <v>133882.63319600001</v>
      </c>
    </row>
    <row r="279" spans="6:9" x14ac:dyDescent="0.25">
      <c r="F279" s="15">
        <v>0.34096100930000001</v>
      </c>
      <c r="G279" s="4">
        <f t="shared" ca="1" si="13"/>
        <v>66893.654056026018</v>
      </c>
      <c r="H279" s="4">
        <f t="shared" ca="1" si="14"/>
        <v>112443.69586158</v>
      </c>
      <c r="I279" s="4">
        <f t="shared" ca="1" si="15"/>
        <v>134149.69108731</v>
      </c>
    </row>
    <row r="280" spans="6:9" x14ac:dyDescent="0.25">
      <c r="F280" s="15">
        <v>0.34214004869999998</v>
      </c>
      <c r="G280" s="4">
        <f t="shared" ca="1" si="13"/>
        <v>66644.664515534023</v>
      </c>
      <c r="H280" s="4">
        <f t="shared" ca="1" si="14"/>
        <v>112350.08013321999</v>
      </c>
      <c r="I280" s="4">
        <f t="shared" ca="1" si="15"/>
        <v>134452.35050129</v>
      </c>
    </row>
    <row r="281" spans="6:9" x14ac:dyDescent="0.25">
      <c r="F281" s="15">
        <v>0.34331905839999999</v>
      </c>
      <c r="G281" s="4">
        <f t="shared" ca="1" si="13"/>
        <v>66395.68124708801</v>
      </c>
      <c r="H281" s="4">
        <f t="shared" ca="1" si="14"/>
        <v>112256.46676303999</v>
      </c>
      <c r="I281" s="4">
        <f t="shared" ca="1" si="15"/>
        <v>134755.00229128002</v>
      </c>
    </row>
    <row r="282" spans="6:9" x14ac:dyDescent="0.25">
      <c r="F282" s="15">
        <v>0.34449803829999998</v>
      </c>
      <c r="G282" s="4">
        <f t="shared" ca="1" si="13"/>
        <v>66146.704271806011</v>
      </c>
      <c r="H282" s="4">
        <f t="shared" ca="1" si="14"/>
        <v>112162.85575897999</v>
      </c>
      <c r="I282" s="4">
        <f t="shared" ca="1" si="15"/>
        <v>135057.64643160999</v>
      </c>
    </row>
    <row r="283" spans="6:9" x14ac:dyDescent="0.25">
      <c r="F283" s="15">
        <v>0.3456769884</v>
      </c>
      <c r="G283" s="4">
        <f t="shared" ca="1" si="13"/>
        <v>65897.73358968801</v>
      </c>
      <c r="H283" s="4">
        <f t="shared" ca="1" si="14"/>
        <v>112069.24712104</v>
      </c>
      <c r="I283" s="4">
        <f t="shared" ca="1" si="15"/>
        <v>135360.28292228002</v>
      </c>
    </row>
    <row r="284" spans="6:9" x14ac:dyDescent="0.25">
      <c r="F284" s="15">
        <v>0.34685590859999998</v>
      </c>
      <c r="G284" s="4">
        <f t="shared" ca="1" si="13"/>
        <v>65648.76922185201</v>
      </c>
      <c r="H284" s="4">
        <f t="shared" ca="1" si="14"/>
        <v>111975.64085715999</v>
      </c>
      <c r="I284" s="4">
        <f t="shared" ca="1" si="15"/>
        <v>135662.91173762002</v>
      </c>
    </row>
    <row r="285" spans="6:9" x14ac:dyDescent="0.25">
      <c r="F285" s="15">
        <v>0.34803479910000001</v>
      </c>
      <c r="G285" s="4">
        <f t="shared" ca="1" si="13"/>
        <v>65399.811126062006</v>
      </c>
      <c r="H285" s="4">
        <f t="shared" ca="1" si="14"/>
        <v>111882.03695145999</v>
      </c>
      <c r="I285" s="4">
        <f t="shared" ca="1" si="15"/>
        <v>135965.53292897</v>
      </c>
    </row>
    <row r="286" spans="6:9" x14ac:dyDescent="0.25">
      <c r="F286" s="15">
        <v>0.34921365980000002</v>
      </c>
      <c r="G286" s="4">
        <f t="shared" ca="1" si="13"/>
        <v>65150.859323436001</v>
      </c>
      <c r="H286" s="4">
        <f t="shared" ca="1" si="14"/>
        <v>111788.43541188</v>
      </c>
      <c r="I286" s="4">
        <f t="shared" ca="1" si="15"/>
        <v>136268.14647065999</v>
      </c>
    </row>
    <row r="287" spans="6:9" x14ac:dyDescent="0.25">
      <c r="F287" s="15">
        <v>0.35039252040000002</v>
      </c>
      <c r="G287" s="4">
        <f t="shared" ca="1" si="13"/>
        <v>64899.218777187984</v>
      </c>
      <c r="H287" s="4">
        <f t="shared" ca="1" si="14"/>
        <v>111692.87127824</v>
      </c>
      <c r="I287" s="4">
        <f t="shared" ca="1" si="15"/>
        <v>136582.84961500001</v>
      </c>
    </row>
    <row r="288" spans="6:9" x14ac:dyDescent="0.25">
      <c r="F288" s="15">
        <v>0.35157132149999998</v>
      </c>
      <c r="G288" s="4">
        <f t="shared" ca="1" si="13"/>
        <v>64642.204773354984</v>
      </c>
      <c r="H288" s="4">
        <f t="shared" ca="1" si="14"/>
        <v>111593.3804654</v>
      </c>
      <c r="I288" s="4">
        <f t="shared" ca="1" si="15"/>
        <v>136921.75493125001</v>
      </c>
    </row>
    <row r="289" spans="6:9" x14ac:dyDescent="0.25">
      <c r="F289" s="15">
        <v>0.35275009270000002</v>
      </c>
      <c r="G289" s="4">
        <f t="shared" ca="1" si="13"/>
        <v>64385.197288618976</v>
      </c>
      <c r="H289" s="4">
        <f t="shared" ca="1" si="14"/>
        <v>111493.89217611999</v>
      </c>
      <c r="I289" s="4">
        <f t="shared" ca="1" si="15"/>
        <v>137260.65165125002</v>
      </c>
    </row>
    <row r="290" spans="6:9" x14ac:dyDescent="0.25">
      <c r="F290" s="15">
        <v>0.35392883419999999</v>
      </c>
      <c r="G290" s="4">
        <f t="shared" ca="1" si="13"/>
        <v>64128.196279373995</v>
      </c>
      <c r="H290" s="4">
        <f t="shared" ca="1" si="14"/>
        <v>111394.40639352</v>
      </c>
      <c r="I290" s="4">
        <f t="shared" ca="1" si="15"/>
        <v>137599.53983249998</v>
      </c>
    </row>
    <row r="291" spans="6:9" x14ac:dyDescent="0.25">
      <c r="F291" s="15">
        <v>0.35510754589999999</v>
      </c>
      <c r="G291" s="4">
        <f t="shared" ca="1" si="13"/>
        <v>63871.201767422986</v>
      </c>
      <c r="H291" s="4">
        <f t="shared" ca="1" si="14"/>
        <v>111294.92312604</v>
      </c>
      <c r="I291" s="4">
        <f t="shared" ca="1" si="15"/>
        <v>137938.41944625002</v>
      </c>
    </row>
    <row r="292" spans="6:9" x14ac:dyDescent="0.25">
      <c r="F292" s="15">
        <v>0.35628625749999998</v>
      </c>
      <c r="G292" s="4">
        <f t="shared" ca="1" si="13"/>
        <v>63614.207277274996</v>
      </c>
      <c r="H292" s="4">
        <f t="shared" ca="1" si="14"/>
        <v>111195.43986699999</v>
      </c>
      <c r="I292" s="4">
        <f t="shared" ca="1" si="15"/>
        <v>138277.29903125</v>
      </c>
    </row>
    <row r="293" spans="6:9" x14ac:dyDescent="0.25">
      <c r="F293" s="15">
        <v>0.35746490959999999</v>
      </c>
      <c r="G293" s="4">
        <f t="shared" ca="1" si="13"/>
        <v>63357.225759911991</v>
      </c>
      <c r="H293" s="4">
        <f t="shared" ca="1" si="14"/>
        <v>111095.96162976</v>
      </c>
      <c r="I293" s="4">
        <f t="shared" ca="1" si="15"/>
        <v>138616.16151000001</v>
      </c>
    </row>
    <row r="294" spans="6:9" x14ac:dyDescent="0.25">
      <c r="F294" s="15">
        <v>0.35864353180000003</v>
      </c>
      <c r="G294" s="4">
        <f t="shared" ca="1" si="13"/>
        <v>63100.250761645977</v>
      </c>
      <c r="H294" s="4">
        <f t="shared" ca="1" si="14"/>
        <v>110996.48591608</v>
      </c>
      <c r="I294" s="4">
        <f t="shared" ca="1" si="15"/>
        <v>138955.0153925</v>
      </c>
    </row>
    <row r="295" spans="6:9" x14ac:dyDescent="0.25">
      <c r="F295" s="15">
        <v>0.35982212419999998</v>
      </c>
      <c r="G295" s="4">
        <f t="shared" ca="1" si="13"/>
        <v>62843.282260673994</v>
      </c>
      <c r="H295" s="4">
        <f t="shared" ca="1" si="14"/>
        <v>110897.01271752</v>
      </c>
      <c r="I295" s="4">
        <f t="shared" ca="1" si="15"/>
        <v>139293.86070749999</v>
      </c>
    </row>
    <row r="296" spans="6:9" x14ac:dyDescent="0.25">
      <c r="F296" s="15">
        <v>0.36100068689999998</v>
      </c>
      <c r="G296" s="4">
        <f t="shared" ca="1" si="13"/>
        <v>62569.908970032993</v>
      </c>
      <c r="H296" s="4">
        <f t="shared" ca="1" si="14"/>
        <v>110739.20197937</v>
      </c>
      <c r="I296" s="4">
        <f t="shared" ca="1" si="15"/>
        <v>139543.63634965001</v>
      </c>
    </row>
    <row r="297" spans="6:9" x14ac:dyDescent="0.25">
      <c r="F297" s="15">
        <v>0.3621792197</v>
      </c>
      <c r="G297" s="4">
        <f t="shared" ca="1" si="13"/>
        <v>62293.625525728989</v>
      </c>
      <c r="H297" s="4">
        <f t="shared" ca="1" si="14"/>
        <v>110571.02534880998</v>
      </c>
      <c r="I297" s="4">
        <f t="shared" ca="1" si="15"/>
        <v>139777.57511045001</v>
      </c>
    </row>
    <row r="298" spans="6:9" x14ac:dyDescent="0.25">
      <c r="F298" s="15">
        <v>0.3633577228</v>
      </c>
      <c r="G298" s="4">
        <f t="shared" ca="1" si="13"/>
        <v>62017.349043995986</v>
      </c>
      <c r="H298" s="4">
        <f t="shared" ca="1" si="14"/>
        <v>110402.85295643999</v>
      </c>
      <c r="I298" s="4">
        <f t="shared" ca="1" si="15"/>
        <v>140011.50797580002</v>
      </c>
    </row>
    <row r="299" spans="6:9" x14ac:dyDescent="0.25">
      <c r="F299" s="3"/>
      <c r="G299" s="4"/>
      <c r="H299" s="4"/>
      <c r="I299" s="4"/>
    </row>
    <row r="300" spans="6:9" x14ac:dyDescent="0.25">
      <c r="F300" s="3"/>
      <c r="G300" s="4"/>
      <c r="H300" s="4"/>
      <c r="I300" s="4"/>
    </row>
    <row r="301" spans="6:9" x14ac:dyDescent="0.25">
      <c r="F301" s="3"/>
      <c r="G301" s="4"/>
      <c r="H301" s="4"/>
      <c r="I301" s="4"/>
    </row>
    <row r="302" spans="6:9" x14ac:dyDescent="0.25">
      <c r="F302" s="3"/>
      <c r="G302" s="4"/>
      <c r="H302" s="4"/>
      <c r="I302" s="4"/>
    </row>
    <row r="303" spans="6:9" x14ac:dyDescent="0.25">
      <c r="F303" s="3"/>
      <c r="G303" s="4"/>
      <c r="H303" s="4"/>
      <c r="I303" s="4"/>
    </row>
    <row r="304" spans="6:9" x14ac:dyDescent="0.25">
      <c r="F304" s="3"/>
      <c r="G304" s="4"/>
      <c r="H304" s="4"/>
      <c r="I304" s="4"/>
    </row>
    <row r="305" spans="6:9" x14ac:dyDescent="0.25">
      <c r="F305" s="3"/>
      <c r="G305" s="4"/>
      <c r="H305" s="4"/>
      <c r="I305" s="4"/>
    </row>
    <row r="306" spans="6:9" x14ac:dyDescent="0.25">
      <c r="F306" s="3"/>
      <c r="G306" s="4"/>
      <c r="H306" s="4"/>
      <c r="I306" s="4"/>
    </row>
    <row r="307" spans="6:9" x14ac:dyDescent="0.25">
      <c r="F307" s="3"/>
      <c r="G307" s="4"/>
      <c r="H307" s="4"/>
      <c r="I307" s="4"/>
    </row>
    <row r="308" spans="6:9" x14ac:dyDescent="0.25">
      <c r="F308" s="3"/>
      <c r="G308" s="4"/>
      <c r="H308" s="4"/>
      <c r="I308" s="4"/>
    </row>
    <row r="309" spans="6:9" x14ac:dyDescent="0.25">
      <c r="F309" s="3"/>
      <c r="G309" s="4"/>
      <c r="H309" s="4"/>
      <c r="I309" s="4"/>
    </row>
    <row r="310" spans="6:9" x14ac:dyDescent="0.25">
      <c r="F310" s="3"/>
      <c r="G310" s="4"/>
      <c r="H310" s="4"/>
      <c r="I310" s="4"/>
    </row>
    <row r="311" spans="6:9" x14ac:dyDescent="0.25">
      <c r="F311" s="3"/>
      <c r="G311" s="4"/>
      <c r="H311" s="4"/>
      <c r="I311" s="4"/>
    </row>
    <row r="312" spans="6:9" x14ac:dyDescent="0.25">
      <c r="F312" s="3"/>
      <c r="G312" s="4"/>
      <c r="H312" s="4"/>
      <c r="I312" s="4"/>
    </row>
    <row r="313" spans="6:9" x14ac:dyDescent="0.25">
      <c r="F313" s="3"/>
      <c r="G313" s="4"/>
      <c r="H313" s="4"/>
      <c r="I313" s="4"/>
    </row>
    <row r="314" spans="6:9" x14ac:dyDescent="0.25">
      <c r="F314" s="3"/>
      <c r="G314" s="4"/>
      <c r="H314" s="4"/>
      <c r="I314" s="4"/>
    </row>
    <row r="315" spans="6:9" x14ac:dyDescent="0.25">
      <c r="F315" s="3"/>
      <c r="G315" s="4"/>
      <c r="H315" s="4"/>
      <c r="I315" s="4"/>
    </row>
    <row r="316" spans="6:9" x14ac:dyDescent="0.25">
      <c r="F316" s="3"/>
      <c r="G316" s="4"/>
      <c r="H316" s="4"/>
      <c r="I316" s="4"/>
    </row>
    <row r="317" spans="6:9" x14ac:dyDescent="0.25">
      <c r="F317" s="3"/>
      <c r="G317" s="4"/>
      <c r="H317" s="4"/>
      <c r="I317" s="4"/>
    </row>
    <row r="318" spans="6:9" x14ac:dyDescent="0.25">
      <c r="F318" s="3"/>
      <c r="G318" s="4"/>
      <c r="H318" s="4"/>
      <c r="I318" s="4"/>
    </row>
    <row r="319" spans="6:9" x14ac:dyDescent="0.25">
      <c r="F319" s="3"/>
      <c r="G319" s="4"/>
      <c r="H319" s="4"/>
      <c r="I319" s="4"/>
    </row>
    <row r="320" spans="6:9" x14ac:dyDescent="0.25">
      <c r="F320" s="3"/>
      <c r="G320" s="4"/>
      <c r="H320" s="4"/>
      <c r="I320" s="4"/>
    </row>
    <row r="321" spans="6:9" x14ac:dyDescent="0.25">
      <c r="F321" s="3"/>
      <c r="G321" s="4"/>
      <c r="H321" s="4"/>
      <c r="I321" s="4"/>
    </row>
    <row r="322" spans="6:9" x14ac:dyDescent="0.25">
      <c r="F322" s="3"/>
      <c r="G322" s="4"/>
      <c r="H322" s="4"/>
      <c r="I322" s="4"/>
    </row>
    <row r="323" spans="6:9" x14ac:dyDescent="0.25">
      <c r="F323" s="3"/>
      <c r="G323" s="4"/>
      <c r="H323" s="4"/>
      <c r="I323" s="4"/>
    </row>
    <row r="324" spans="6:9" x14ac:dyDescent="0.25">
      <c r="F324" s="3"/>
      <c r="G324" s="4"/>
      <c r="H324" s="4"/>
      <c r="I324" s="4"/>
    </row>
    <row r="325" spans="6:9" x14ac:dyDescent="0.25">
      <c r="F325" s="3"/>
      <c r="G325" s="4"/>
      <c r="H325" s="4"/>
      <c r="I325" s="4"/>
    </row>
    <row r="326" spans="6:9" x14ac:dyDescent="0.25">
      <c r="F326" s="3"/>
      <c r="G326" s="4"/>
      <c r="H326" s="4"/>
      <c r="I326" s="4"/>
    </row>
    <row r="327" spans="6:9" x14ac:dyDescent="0.25">
      <c r="F327" s="3"/>
      <c r="G327" s="4"/>
      <c r="H327" s="4"/>
      <c r="I327" s="4"/>
    </row>
    <row r="328" spans="6:9" x14ac:dyDescent="0.25">
      <c r="F328" s="3"/>
      <c r="G328" s="4"/>
      <c r="H328" s="4"/>
      <c r="I328" s="4"/>
    </row>
    <row r="329" spans="6:9" x14ac:dyDescent="0.25">
      <c r="F329" s="3"/>
      <c r="G329" s="4"/>
      <c r="H329" s="4"/>
      <c r="I329" s="4"/>
    </row>
    <row r="330" spans="6:9" x14ac:dyDescent="0.25">
      <c r="F330" s="3"/>
      <c r="G330" s="4"/>
      <c r="H330" s="4"/>
      <c r="I330" s="4"/>
    </row>
    <row r="331" spans="6:9" x14ac:dyDescent="0.25">
      <c r="F331" s="3"/>
      <c r="G331" s="4"/>
      <c r="H331" s="4"/>
      <c r="I331" s="4"/>
    </row>
    <row r="332" spans="6:9" x14ac:dyDescent="0.25">
      <c r="F332" s="3"/>
      <c r="G332" s="4"/>
      <c r="H332" s="4"/>
      <c r="I332" s="4"/>
    </row>
    <row r="333" spans="6:9" x14ac:dyDescent="0.25">
      <c r="F333" s="3"/>
      <c r="G333" s="4"/>
      <c r="H333" s="4"/>
      <c r="I333" s="4"/>
    </row>
    <row r="334" spans="6:9" x14ac:dyDescent="0.25">
      <c r="F334" s="3"/>
      <c r="G334" s="4"/>
      <c r="H334" s="4"/>
      <c r="I334" s="4"/>
    </row>
    <row r="335" spans="6:9" x14ac:dyDescent="0.25">
      <c r="F335" s="3"/>
      <c r="G335" s="4"/>
      <c r="H335" s="4"/>
      <c r="I335" s="4"/>
    </row>
    <row r="336" spans="6:9" x14ac:dyDescent="0.25">
      <c r="F336" s="3"/>
      <c r="G336" s="4"/>
      <c r="H336" s="4"/>
      <c r="I336" s="4"/>
    </row>
    <row r="337" spans="6:9" x14ac:dyDescent="0.25">
      <c r="F337" s="3"/>
      <c r="G337" s="4"/>
      <c r="H337" s="4"/>
      <c r="I337" s="4"/>
    </row>
    <row r="338" spans="6:9" x14ac:dyDescent="0.25">
      <c r="F338" s="3"/>
      <c r="G338" s="4"/>
      <c r="H338" s="4"/>
      <c r="I338" s="4"/>
    </row>
    <row r="339" spans="6:9" x14ac:dyDescent="0.25">
      <c r="F339" s="3"/>
      <c r="G339" s="4"/>
      <c r="H339" s="4"/>
      <c r="I339" s="4"/>
    </row>
    <row r="340" spans="6:9" x14ac:dyDescent="0.25">
      <c r="F340" s="3"/>
      <c r="G340" s="4"/>
      <c r="H340" s="4"/>
      <c r="I340" s="4"/>
    </row>
    <row r="341" spans="6:9" x14ac:dyDescent="0.25">
      <c r="F341" s="3"/>
      <c r="G341" s="4"/>
      <c r="H341" s="4"/>
      <c r="I341" s="4"/>
    </row>
    <row r="342" spans="6:9" x14ac:dyDescent="0.25">
      <c r="F342" s="3"/>
      <c r="G342" s="4"/>
      <c r="H342" s="4"/>
      <c r="I342" s="4"/>
    </row>
    <row r="343" spans="6:9" x14ac:dyDescent="0.25">
      <c r="F343" s="3"/>
      <c r="G343" s="4"/>
      <c r="H343" s="4"/>
      <c r="I343" s="4"/>
    </row>
    <row r="344" spans="6:9" x14ac:dyDescent="0.25">
      <c r="F344" s="3"/>
      <c r="G344" s="4"/>
      <c r="H344" s="4"/>
      <c r="I344" s="4"/>
    </row>
    <row r="345" spans="6:9" x14ac:dyDescent="0.25">
      <c r="F345" s="3"/>
      <c r="G345" s="4"/>
      <c r="H345" s="4"/>
      <c r="I345" s="4"/>
    </row>
    <row r="346" spans="6:9" x14ac:dyDescent="0.25">
      <c r="F346" s="3"/>
      <c r="G346" s="4"/>
      <c r="H346" s="4"/>
      <c r="I346" s="4"/>
    </row>
    <row r="347" spans="6:9" x14ac:dyDescent="0.25">
      <c r="F347" s="3"/>
      <c r="G347" s="4"/>
      <c r="H347" s="4"/>
      <c r="I347" s="4"/>
    </row>
    <row r="348" spans="6:9" x14ac:dyDescent="0.25">
      <c r="F348" s="3"/>
      <c r="G348" s="4"/>
      <c r="H348" s="4"/>
      <c r="I348" s="4"/>
    </row>
    <row r="349" spans="6:9" x14ac:dyDescent="0.25">
      <c r="F349" s="3"/>
      <c r="G349" s="4"/>
      <c r="H349" s="4"/>
      <c r="I349" s="4"/>
    </row>
    <row r="350" spans="6:9" x14ac:dyDescent="0.25">
      <c r="F350" s="3"/>
      <c r="G350" s="4"/>
      <c r="H350" s="4"/>
      <c r="I350" s="4"/>
    </row>
    <row r="351" spans="6:9" x14ac:dyDescent="0.25">
      <c r="F351" s="3"/>
      <c r="G351" s="4"/>
      <c r="H351" s="4"/>
      <c r="I351" s="4"/>
    </row>
    <row r="352" spans="6:9" x14ac:dyDescent="0.25">
      <c r="F352" s="3"/>
      <c r="G352" s="4"/>
      <c r="H352" s="4"/>
      <c r="I352" s="4"/>
    </row>
    <row r="353" spans="6:9" x14ac:dyDescent="0.25">
      <c r="F353" s="3"/>
      <c r="G353" s="4"/>
      <c r="H353" s="4"/>
      <c r="I353" s="4"/>
    </row>
    <row r="354" spans="6:9" x14ac:dyDescent="0.25">
      <c r="F354" s="3"/>
      <c r="G354" s="4"/>
      <c r="H354" s="4"/>
      <c r="I354" s="4"/>
    </row>
    <row r="355" spans="6:9" x14ac:dyDescent="0.25">
      <c r="F355" s="3"/>
      <c r="G355" s="4"/>
      <c r="H355" s="4"/>
      <c r="I355" s="4"/>
    </row>
    <row r="356" spans="6:9" x14ac:dyDescent="0.25">
      <c r="F356" s="3"/>
      <c r="G356" s="4"/>
      <c r="H356" s="4"/>
      <c r="I356" s="4"/>
    </row>
    <row r="357" spans="6:9" x14ac:dyDescent="0.25">
      <c r="F357" s="3"/>
      <c r="G357" s="4"/>
      <c r="H357" s="4"/>
      <c r="I357" s="4"/>
    </row>
    <row r="358" spans="6:9" x14ac:dyDescent="0.25">
      <c r="F358" s="3"/>
      <c r="G358" s="4"/>
      <c r="H358" s="4"/>
      <c r="I358" s="4"/>
    </row>
    <row r="359" spans="6:9" x14ac:dyDescent="0.25">
      <c r="F359" s="3"/>
      <c r="G359" s="4"/>
      <c r="H359" s="4"/>
      <c r="I359" s="4"/>
    </row>
    <row r="360" spans="6:9" x14ac:dyDescent="0.25">
      <c r="F360" s="3"/>
      <c r="G360" s="4"/>
      <c r="H360" s="4"/>
      <c r="I360" s="4"/>
    </row>
    <row r="361" spans="6:9" x14ac:dyDescent="0.25">
      <c r="F361" s="3"/>
      <c r="G361" s="4"/>
      <c r="H361" s="4"/>
      <c r="I361" s="4"/>
    </row>
    <row r="362" spans="6:9" x14ac:dyDescent="0.25">
      <c r="F362" s="3"/>
      <c r="G362" s="4"/>
      <c r="H362" s="4"/>
      <c r="I362" s="4"/>
    </row>
    <row r="363" spans="6:9" x14ac:dyDescent="0.25">
      <c r="F363" s="3"/>
      <c r="G363" s="4"/>
      <c r="H363" s="4"/>
      <c r="I363" s="4"/>
    </row>
    <row r="364" spans="6:9" x14ac:dyDescent="0.25">
      <c r="F364" s="3"/>
      <c r="G364" s="4"/>
      <c r="H364" s="4"/>
      <c r="I364" s="4"/>
    </row>
    <row r="365" spans="6:9" x14ac:dyDescent="0.25">
      <c r="F365" s="3"/>
      <c r="G365" s="4"/>
      <c r="H365" s="4"/>
      <c r="I365" s="4"/>
    </row>
    <row r="366" spans="6:9" x14ac:dyDescent="0.25">
      <c r="F366" s="3"/>
      <c r="G366" s="4"/>
      <c r="H366" s="4"/>
      <c r="I366" s="4"/>
    </row>
    <row r="367" spans="6:9" x14ac:dyDescent="0.25">
      <c r="F367" s="3"/>
      <c r="G367" s="4"/>
      <c r="H367" s="4"/>
      <c r="I367" s="4"/>
    </row>
    <row r="368" spans="6:9" x14ac:dyDescent="0.25">
      <c r="F368" s="3"/>
      <c r="G368" s="4"/>
      <c r="H368" s="4"/>
      <c r="I368" s="4"/>
    </row>
    <row r="369" spans="6:9" x14ac:dyDescent="0.25">
      <c r="F369" s="3"/>
      <c r="G369" s="4"/>
      <c r="H369" s="4"/>
      <c r="I369" s="4"/>
    </row>
    <row r="370" spans="6:9" x14ac:dyDescent="0.25">
      <c r="F370" s="3"/>
      <c r="G370" s="4"/>
      <c r="H370" s="4"/>
      <c r="I370" s="4"/>
    </row>
    <row r="371" spans="6:9" x14ac:dyDescent="0.25">
      <c r="F371" s="3"/>
      <c r="G371" s="4"/>
      <c r="H371" s="4"/>
      <c r="I371" s="4"/>
    </row>
    <row r="372" spans="6:9" x14ac:dyDescent="0.25">
      <c r="F372" s="3"/>
      <c r="G372" s="4"/>
      <c r="H372" s="4"/>
      <c r="I372" s="4"/>
    </row>
    <row r="373" spans="6:9" x14ac:dyDescent="0.25">
      <c r="F373" s="3"/>
      <c r="G373" s="4"/>
      <c r="H373" s="4"/>
      <c r="I373" s="4"/>
    </row>
    <row r="374" spans="6:9" x14ac:dyDescent="0.25">
      <c r="F374" s="3"/>
      <c r="G374" s="4"/>
      <c r="H374" s="4"/>
      <c r="I374" s="4"/>
    </row>
    <row r="375" spans="6:9" x14ac:dyDescent="0.25">
      <c r="F375" s="3"/>
      <c r="G375" s="4"/>
      <c r="H375" s="4"/>
      <c r="I375" s="4"/>
    </row>
    <row r="376" spans="6:9" x14ac:dyDescent="0.25">
      <c r="F376" s="3"/>
      <c r="G376" s="4"/>
      <c r="H376" s="4"/>
      <c r="I376" s="4"/>
    </row>
    <row r="377" spans="6:9" x14ac:dyDescent="0.25">
      <c r="F377" s="3"/>
      <c r="G377" s="4"/>
      <c r="H377" s="4"/>
      <c r="I377" s="4"/>
    </row>
    <row r="378" spans="6:9" x14ac:dyDescent="0.25">
      <c r="F378" s="3"/>
      <c r="G378" s="4"/>
      <c r="H378" s="4"/>
      <c r="I378" s="4"/>
    </row>
    <row r="379" spans="6:9" x14ac:dyDescent="0.25">
      <c r="F379" s="3"/>
      <c r="G379" s="4"/>
      <c r="H379" s="4"/>
      <c r="I379" s="4"/>
    </row>
    <row r="380" spans="6:9" x14ac:dyDescent="0.25">
      <c r="F380" s="3"/>
      <c r="G380" s="4"/>
      <c r="H380" s="4"/>
      <c r="I380" s="4"/>
    </row>
    <row r="381" spans="6:9" x14ac:dyDescent="0.25">
      <c r="F381" s="3"/>
      <c r="G381" s="4"/>
      <c r="H381" s="4"/>
      <c r="I381" s="4"/>
    </row>
    <row r="382" spans="6:9" x14ac:dyDescent="0.25">
      <c r="F382" s="3"/>
      <c r="G382" s="4"/>
      <c r="H382" s="4"/>
      <c r="I382" s="4"/>
    </row>
    <row r="383" spans="6:9" x14ac:dyDescent="0.25">
      <c r="F383" s="3"/>
      <c r="G383" s="4"/>
      <c r="H383" s="4"/>
      <c r="I383" s="4"/>
    </row>
    <row r="384" spans="6:9" x14ac:dyDescent="0.25">
      <c r="F384" s="3"/>
      <c r="G384" s="4"/>
      <c r="H384" s="4"/>
      <c r="I384" s="4"/>
    </row>
    <row r="385" spans="6:9" x14ac:dyDescent="0.25">
      <c r="F385" s="3"/>
      <c r="G385" s="4"/>
      <c r="H385" s="4"/>
      <c r="I385" s="4"/>
    </row>
    <row r="386" spans="6:9" x14ac:dyDescent="0.25">
      <c r="F386" s="3"/>
      <c r="G386" s="4"/>
      <c r="H386" s="4"/>
      <c r="I386" s="4"/>
    </row>
    <row r="387" spans="6:9" x14ac:dyDescent="0.25">
      <c r="F387" s="3"/>
      <c r="G387" s="4"/>
      <c r="H387" s="4"/>
      <c r="I387" s="4"/>
    </row>
    <row r="388" spans="6:9" x14ac:dyDescent="0.25">
      <c r="F388" s="3"/>
      <c r="G388" s="4"/>
      <c r="H388" s="4"/>
      <c r="I388" s="4"/>
    </row>
    <row r="389" spans="6:9" x14ac:dyDescent="0.25">
      <c r="F389" s="3"/>
      <c r="G389" s="4"/>
      <c r="H389" s="4"/>
      <c r="I389" s="4"/>
    </row>
    <row r="390" spans="6:9" x14ac:dyDescent="0.25">
      <c r="F390" s="3"/>
      <c r="G390" s="4"/>
      <c r="H390" s="4"/>
      <c r="I390" s="4"/>
    </row>
    <row r="391" spans="6:9" x14ac:dyDescent="0.25">
      <c r="F391" s="3"/>
      <c r="G391" s="4"/>
      <c r="H391" s="4"/>
      <c r="I391" s="4"/>
    </row>
    <row r="392" spans="6:9" x14ac:dyDescent="0.25">
      <c r="F392" s="3"/>
      <c r="G392" s="4"/>
      <c r="H392" s="4"/>
      <c r="I392" s="4"/>
    </row>
    <row r="393" spans="6:9" x14ac:dyDescent="0.25">
      <c r="F393" s="3"/>
      <c r="G393" s="4"/>
      <c r="H393" s="4"/>
      <c r="I393" s="4"/>
    </row>
    <row r="394" spans="6:9" x14ac:dyDescent="0.25">
      <c r="F394" s="3"/>
      <c r="G394" s="4"/>
      <c r="H394" s="4"/>
      <c r="I394" s="4"/>
    </row>
    <row r="395" spans="6:9" x14ac:dyDescent="0.25">
      <c r="F395" s="3"/>
      <c r="G395" s="4"/>
      <c r="H395" s="4"/>
      <c r="I395" s="4"/>
    </row>
    <row r="396" spans="6:9" x14ac:dyDescent="0.25">
      <c r="F396" s="3"/>
      <c r="G396" s="4"/>
      <c r="H396" s="4"/>
      <c r="I396" s="4"/>
    </row>
    <row r="397" spans="6:9" x14ac:dyDescent="0.25">
      <c r="F397" s="3"/>
      <c r="G397" s="4"/>
      <c r="H397" s="4"/>
      <c r="I397" s="4"/>
    </row>
    <row r="398" spans="6:9" x14ac:dyDescent="0.25">
      <c r="F398" s="3"/>
      <c r="G398" s="4"/>
      <c r="H398" s="4"/>
      <c r="I398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98"/>
  <sheetViews>
    <sheetView tabSelected="1" workbookViewId="0">
      <selection activeCell="O15" sqref="O15"/>
    </sheetView>
  </sheetViews>
  <sheetFormatPr defaultRowHeight="15" x14ac:dyDescent="0.25"/>
  <cols>
    <col min="1" max="5" width="9.140625" style="1"/>
    <col min="6" max="6" width="9.140625" style="1" customWidth="1"/>
    <col min="7" max="7" width="9.140625" style="1"/>
    <col min="8" max="8" width="12" style="1" bestFit="1" customWidth="1"/>
    <col min="9" max="9" width="9.140625" style="1" customWidth="1"/>
    <col min="11" max="15" width="9.140625" style="1"/>
    <col min="16" max="16" width="9.140625" style="1" customWidth="1"/>
    <col min="17" max="17" width="9.140625" style="1"/>
    <col min="18" max="18" width="12" style="1" bestFit="1" customWidth="1"/>
    <col min="19" max="19" width="9.140625" style="1" customWidth="1"/>
    <col min="21" max="25" width="9.140625" style="1"/>
    <col min="26" max="26" width="9.140625" style="1" customWidth="1"/>
    <col min="27" max="27" width="9.140625" style="1"/>
    <col min="28" max="28" width="12" style="1" bestFit="1" customWidth="1"/>
    <col min="29" max="29" width="9.140625" style="1" customWidth="1"/>
    <col min="31" max="35" width="9.140625" style="1"/>
    <col min="36" max="36" width="9.140625" style="1" customWidth="1"/>
    <col min="37" max="37" width="9.140625" style="1"/>
    <col min="38" max="38" width="12" style="1" bestFit="1" customWidth="1"/>
    <col min="39" max="39" width="9.140625" style="1" customWidth="1"/>
    <col min="41" max="45" width="9.140625" style="1"/>
    <col min="46" max="46" width="9.140625" style="1" customWidth="1"/>
    <col min="47" max="47" width="9.140625" style="1"/>
    <col min="48" max="48" width="12" style="1" bestFit="1" customWidth="1"/>
    <col min="49" max="49" width="9.140625" style="1" customWidth="1"/>
  </cols>
  <sheetData>
    <row r="1" spans="1:51" x14ac:dyDescent="0.25">
      <c r="B1" s="1" t="s">
        <v>13</v>
      </c>
      <c r="L1" s="1" t="s">
        <v>13</v>
      </c>
      <c r="V1" s="1" t="s">
        <v>13</v>
      </c>
      <c r="AF1" s="1" t="s">
        <v>13</v>
      </c>
      <c r="AP1" s="1" t="s">
        <v>13</v>
      </c>
    </row>
    <row r="3" spans="1:51" x14ac:dyDescent="0.25">
      <c r="A3" s="3" t="s">
        <v>0</v>
      </c>
      <c r="B3" s="3" t="s">
        <v>1</v>
      </c>
      <c r="C3" s="3" t="s">
        <v>2</v>
      </c>
      <c r="E3" s="1" t="s">
        <v>4</v>
      </c>
      <c r="F3" s="1" t="s">
        <v>5</v>
      </c>
      <c r="K3" s="3" t="s">
        <v>0</v>
      </c>
      <c r="L3" s="3" t="s">
        <v>1</v>
      </c>
      <c r="M3" s="3" t="s">
        <v>2</v>
      </c>
      <c r="O3" s="1" t="s">
        <v>4</v>
      </c>
      <c r="P3" s="1" t="s">
        <v>5</v>
      </c>
      <c r="U3" s="3" t="s">
        <v>0</v>
      </c>
      <c r="V3" s="3" t="s">
        <v>1</v>
      </c>
      <c r="W3" s="3" t="s">
        <v>2</v>
      </c>
      <c r="Y3" s="1" t="s">
        <v>4</v>
      </c>
      <c r="Z3" s="1" t="s">
        <v>5</v>
      </c>
      <c r="AE3" s="3" t="s">
        <v>0</v>
      </c>
      <c r="AF3" s="3" t="s">
        <v>1</v>
      </c>
      <c r="AG3" s="3" t="s">
        <v>2</v>
      </c>
      <c r="AI3" s="1" t="s">
        <v>4</v>
      </c>
      <c r="AJ3" s="1" t="s">
        <v>5</v>
      </c>
      <c r="AO3" s="3" t="s">
        <v>0</v>
      </c>
      <c r="AP3" s="3" t="s">
        <v>1</v>
      </c>
      <c r="AQ3" s="3" t="s">
        <v>2</v>
      </c>
      <c r="AS3" s="1" t="s">
        <v>4</v>
      </c>
      <c r="AT3" s="1" t="s">
        <v>5</v>
      </c>
    </row>
    <row r="4" spans="1:51" x14ac:dyDescent="0.25">
      <c r="A4" s="18">
        <v>1.5973642499999999E-2</v>
      </c>
      <c r="B4" s="18">
        <v>1.0003932999999999E-3</v>
      </c>
      <c r="C4" s="18">
        <v>6.2138999999999996E-5</v>
      </c>
      <c r="E4" s="3">
        <f ca="1">0.000001*0.0000478181*($I$4*Crysol!G4+$I$5*Crysol!H4+$I$6*Crysol!I4)-$I$7</f>
        <v>1.3204744533728756E-3</v>
      </c>
      <c r="F4" s="3">
        <f t="shared" ref="F4:F67" ca="1" si="0">(B4-E4)^2/C4^2</f>
        <v>26.533325622708897</v>
      </c>
      <c r="H4" s="2" t="s">
        <v>30</v>
      </c>
      <c r="I4" s="8">
        <v>2.7394113502810149</v>
      </c>
      <c r="K4" s="21">
        <v>1.5973642499999999E-2</v>
      </c>
      <c r="L4" s="21">
        <v>7.4591598999999998E-3</v>
      </c>
      <c r="M4" s="21">
        <v>6.9355600000000004E-5</v>
      </c>
      <c r="O4" s="3">
        <f ca="1">0.000001*0.0000478181*($S$4*Crysol!G4+$S$5*Crysol!H4+$S$6*Crysol!I4)-$S$7</f>
        <v>7.7092197651503552E-3</v>
      </c>
      <c r="P4" s="3">
        <f t="shared" ref="P4:P67" ca="1" si="1">(L4-O4)^2/M4^2</f>
        <v>12.999448233113146</v>
      </c>
      <c r="R4" s="2" t="s">
        <v>30</v>
      </c>
      <c r="S4" s="8">
        <v>13.430685668152043</v>
      </c>
      <c r="U4" s="23">
        <v>1.5973642499999999E-2</v>
      </c>
      <c r="V4" s="23">
        <v>3.37546393E-2</v>
      </c>
      <c r="W4" s="23">
        <v>8.3415099999999994E-5</v>
      </c>
      <c r="Y4" s="3">
        <f ca="1">0.000001*0.0000478181*($AC$4*Crysol!G4+$AC$5*Crysol!H4+$AC$6*Crysol!I4)+$AC$7</f>
        <v>3.2380207399378469E-2</v>
      </c>
      <c r="Z4" s="3">
        <f t="shared" ref="Z4:Z67" ca="1" si="2">(V4-Y4)^2/W4^2</f>
        <v>271.49204175759826</v>
      </c>
      <c r="AB4" s="2" t="s">
        <v>30</v>
      </c>
      <c r="AC4" s="8">
        <v>39.500323471337595</v>
      </c>
      <c r="AE4" s="25">
        <v>1.5973642499999999E-2</v>
      </c>
      <c r="AF4" s="25">
        <v>0.1019177958</v>
      </c>
      <c r="AG4" s="25">
        <v>1.034809E-4</v>
      </c>
      <c r="AI4" s="3">
        <f ca="1">0.000001*0.0000478181*($AM$4*Crysol!G4+$AM$5*Crysol!H4+$AM$6*Crysol!I4)-$AM$7</f>
        <v>0.1002476121058798</v>
      </c>
      <c r="AJ4" s="3">
        <f t="shared" ref="AJ4:AJ67" ca="1" si="3">(AF4-AI4)^2/AG4^2</f>
        <v>260.50021393897237</v>
      </c>
      <c r="AL4" s="2" t="s">
        <v>30</v>
      </c>
      <c r="AM4" s="8">
        <v>79.609998972530065</v>
      </c>
      <c r="AO4" s="27">
        <v>1.5973642499999999E-2</v>
      </c>
      <c r="AP4" s="27">
        <v>0.22943799200000001</v>
      </c>
      <c r="AQ4" s="27">
        <v>2.040364E-4</v>
      </c>
      <c r="AS4" s="3">
        <f ca="1">0.000001*0.0000478181*($AW$4*Crysol!G4+$AW$5*Crysol!H4+$AW$6*Crysol!I4)-$AW$7</f>
        <v>0.22310572275455048</v>
      </c>
      <c r="AT4" s="3">
        <f t="shared" ref="AT4:AT67" ca="1" si="4">(AP4-AS4)^2/AQ4^2</f>
        <v>963.17109463048155</v>
      </c>
      <c r="AV4" s="2" t="s">
        <v>30</v>
      </c>
      <c r="AW4" s="8">
        <v>122.69603177962456</v>
      </c>
      <c r="AY4" s="2"/>
    </row>
    <row r="5" spans="1:51" x14ac:dyDescent="0.25">
      <c r="A5" s="18">
        <v>1.71568673E-2</v>
      </c>
      <c r="B5" s="18">
        <v>1.2084526E-3</v>
      </c>
      <c r="C5" s="18">
        <v>5.8918200000000001E-5</v>
      </c>
      <c r="E5" s="3">
        <f ca="1">0.000001*0.0000478181*($I$4*Crysol!G5+$I$5*Crysol!H5+$I$6*Crysol!I5)-$I$7</f>
        <v>1.3124202108947983E-3</v>
      </c>
      <c r="F5" s="3">
        <f t="shared" ca="1" si="0"/>
        <v>3.1138464150575071</v>
      </c>
      <c r="H5" s="2" t="s">
        <v>31</v>
      </c>
      <c r="I5" s="10">
        <f>I4^2/$I$19</f>
        <v>3.646260954602093E-2</v>
      </c>
      <c r="K5" s="21">
        <v>1.71568673E-2</v>
      </c>
      <c r="L5" s="21">
        <v>7.5406841999999998E-3</v>
      </c>
      <c r="M5" s="21">
        <v>6.2970299999999996E-5</v>
      </c>
      <c r="O5" s="3">
        <f ca="1">0.000001*0.0000478181*($S$4*Crysol!G5+$S$5*Crysol!H5+$S$6*Crysol!I5)-$S$7</f>
        <v>7.6598647643446533E-3</v>
      </c>
      <c r="P5" s="3">
        <f t="shared" ca="1" si="1"/>
        <v>3.5821135659233878</v>
      </c>
      <c r="R5" s="2" t="s">
        <v>31</v>
      </c>
      <c r="S5" s="10">
        <f>S4^2/$I$19</f>
        <v>0.87645498433855129</v>
      </c>
      <c r="U5" s="23">
        <v>1.71568673E-2</v>
      </c>
      <c r="V5" s="23">
        <v>3.3251549999999998E-2</v>
      </c>
      <c r="W5" s="23">
        <v>7.5230799999999998E-5</v>
      </c>
      <c r="Y5" s="3">
        <f ca="1">0.000001*0.0000478181*($AC$4*Crysol!G5+$AC$5*Crysol!H5+$AC$6*Crysol!I5)-$AC$7</f>
        <v>3.20733827549982E-2</v>
      </c>
      <c r="Z5" s="3">
        <f t="shared" ca="1" si="2"/>
        <v>245.25763084000002</v>
      </c>
      <c r="AB5" s="2" t="s">
        <v>31</v>
      </c>
      <c r="AC5" s="10">
        <f>AC4^2/$I$19</f>
        <v>7.5811405698119225</v>
      </c>
      <c r="AE5" s="25">
        <v>1.71568673E-2</v>
      </c>
      <c r="AF5" s="25">
        <v>0.1009177193</v>
      </c>
      <c r="AG5" s="25">
        <v>1.0174729999999999E-4</v>
      </c>
      <c r="AI5" s="3">
        <f ca="1">0.000001*0.0000478181*($AM$4*Crysol!G5+$AM$5*Crysol!H5+$AM$6*Crysol!I5)-$AM$7</f>
        <v>9.950747633371336E-2</v>
      </c>
      <c r="AJ5" s="3">
        <f t="shared" ca="1" si="3"/>
        <v>192.10651683848735</v>
      </c>
      <c r="AL5" s="2" t="s">
        <v>31</v>
      </c>
      <c r="AM5" s="10">
        <f>AM4^2/$I$19</f>
        <v>30.794168499812333</v>
      </c>
      <c r="AO5" s="27">
        <v>1.71568673E-2</v>
      </c>
      <c r="AP5" s="27">
        <v>0.22712545100000001</v>
      </c>
      <c r="AQ5" s="27">
        <v>1.957877E-4</v>
      </c>
      <c r="AS5" s="3">
        <f ca="1">0.000001*0.0000478181*($AW$4*Crysol!G5+$AW$5*Crysol!H5+$AW$6*Crysol!I5)-$AW$7</f>
        <v>0.22139388137217059</v>
      </c>
      <c r="AT5" s="3">
        <f t="shared" ca="1" si="4"/>
        <v>856.99114815429357</v>
      </c>
      <c r="AV5" s="2" t="s">
        <v>31</v>
      </c>
      <c r="AW5" s="10">
        <f>AW4^2/$I$19</f>
        <v>73.146622778772596</v>
      </c>
      <c r="AY5" s="2"/>
    </row>
    <row r="6" spans="1:51" x14ac:dyDescent="0.25">
      <c r="A6" s="18">
        <v>1.8340092200000001E-2</v>
      </c>
      <c r="B6" s="18">
        <v>1.1269095999999999E-3</v>
      </c>
      <c r="C6" s="18">
        <v>5.5211799999999999E-5</v>
      </c>
      <c r="E6" s="3">
        <f ca="1">0.000001*0.0000478181*($I$4*Crysol!G6+$I$5*Crysol!H6+$I$6*Crysol!I6)-$I$7</f>
        <v>1.3043659677360185E-3</v>
      </c>
      <c r="F6" s="3">
        <f t="shared" ca="1" si="0"/>
        <v>10.330452939244573</v>
      </c>
      <c r="H6" s="2" t="s">
        <v>32</v>
      </c>
      <c r="I6" s="10">
        <f>I5*I4/$I$20</f>
        <v>1.3683266415632182E-4</v>
      </c>
      <c r="K6" s="21">
        <v>1.8340092200000001E-2</v>
      </c>
      <c r="L6" s="21">
        <v>7.4380762000000001E-3</v>
      </c>
      <c r="M6" s="21">
        <v>6.2934000000000004E-5</v>
      </c>
      <c r="O6" s="3">
        <f ca="1">0.000001*0.0000478181*($S$4*Crysol!G6+$S$5*Crysol!H6+$S$6*Crysol!I6)-$S$7</f>
        <v>7.6105097593677229E-3</v>
      </c>
      <c r="P6" s="3">
        <f t="shared" ca="1" si="1"/>
        <v>7.507112330910684</v>
      </c>
      <c r="R6" s="2" t="s">
        <v>32</v>
      </c>
      <c r="S6" s="10">
        <f>S5*S4/$I$20</f>
        <v>1.6125477560440339E-2</v>
      </c>
      <c r="U6" s="23">
        <v>1.8340092200000001E-2</v>
      </c>
      <c r="V6" s="23">
        <v>3.27345468E-2</v>
      </c>
      <c r="W6" s="23">
        <v>7.7714900000000004E-5</v>
      </c>
      <c r="Y6" s="3">
        <f ca="1">0.000001*0.0000478181*($AC$4*Crysol!G6+$AC$5*Crysol!H6+$AC$6*Crysol!I6)-$AC$7</f>
        <v>3.184946985144791E-2</v>
      </c>
      <c r="Z6" s="3">
        <f t="shared" ca="1" si="2"/>
        <v>129.70403137271921</v>
      </c>
      <c r="AB6" s="2" t="s">
        <v>32</v>
      </c>
      <c r="AC6" s="10">
        <f>AC5*AC4/$I$20</f>
        <v>0.41022298137511348</v>
      </c>
      <c r="AE6" s="25">
        <v>1.8340092200000001E-2</v>
      </c>
      <c r="AF6" s="25">
        <v>9.9704004799999996E-2</v>
      </c>
      <c r="AG6" s="25">
        <v>9.8327700000000004E-5</v>
      </c>
      <c r="AI6" s="3">
        <f ca="1">0.000001*0.0000478181*($AM$4*Crysol!G6+$AM$5*Crysol!H6+$AM$6*Crysol!I6)-$AM$7</f>
        <v>9.8767340498994521E-2</v>
      </c>
      <c r="AJ6" s="3">
        <f t="shared" ca="1" si="3"/>
        <v>90.743635666493589</v>
      </c>
      <c r="AL6" s="2" t="s">
        <v>32</v>
      </c>
      <c r="AM6" s="10">
        <f>AM5*AM4/$I$20</f>
        <v>3.3583107931018281</v>
      </c>
      <c r="AO6" s="27">
        <v>1.8340092200000001E-2</v>
      </c>
      <c r="AP6" s="27">
        <v>0.22513966260000001</v>
      </c>
      <c r="AQ6" s="27">
        <v>1.9514740000000001E-4</v>
      </c>
      <c r="AS6" s="3">
        <f ca="1">0.000001*0.0000478181*($AW$4*Crysol!G6+$AW$5*Crysol!H6+$AW$6*Crysol!I6)-$AW$7</f>
        <v>0.2196820398451147</v>
      </c>
      <c r="AT6" s="3">
        <f t="shared" ca="1" si="4"/>
        <v>782.13457864572467</v>
      </c>
      <c r="AV6" s="2" t="s">
        <v>32</v>
      </c>
      <c r="AW6" s="10">
        <f>AW5*AW4/$I$20</f>
        <v>12.294463485428725</v>
      </c>
      <c r="AY6" s="2"/>
    </row>
    <row r="7" spans="1:51" x14ac:dyDescent="0.25">
      <c r="A7" s="18">
        <v>1.9523315100000001E-2</v>
      </c>
      <c r="B7" s="18">
        <v>1.2147748999999999E-3</v>
      </c>
      <c r="C7" s="18">
        <v>5.4143E-5</v>
      </c>
      <c r="E7" s="3">
        <f ca="1">0.000001*0.0000478181*($I$4*Crysol!G7+$I$5*Crysol!H7+$I$6*Crysol!I7)-$I$7</f>
        <v>1.2963117381912918E-3</v>
      </c>
      <c r="F7" s="3">
        <f t="shared" ca="1" si="0"/>
        <v>2.2678958240482188</v>
      </c>
      <c r="H7" s="1" t="s">
        <v>3</v>
      </c>
      <c r="I7" s="6">
        <v>3.0300066970613767E-6</v>
      </c>
      <c r="K7" s="21">
        <v>1.9523315100000001E-2</v>
      </c>
      <c r="L7" s="21">
        <v>7.437529E-3</v>
      </c>
      <c r="M7" s="21">
        <v>5.7552400000000001E-5</v>
      </c>
      <c r="O7" s="3">
        <f ca="1">0.000001*0.0000478181*($S$4*Crysol!G7+$S$5*Crysol!H7+$S$6*Crysol!I7)-$S$7</f>
        <v>7.5611548378153488E-3</v>
      </c>
      <c r="P7" s="3">
        <f t="shared" ca="1" si="1"/>
        <v>4.6141490341387845</v>
      </c>
      <c r="R7" s="1" t="s">
        <v>3</v>
      </c>
      <c r="S7" s="6">
        <v>0</v>
      </c>
      <c r="U7" s="23">
        <v>1.9523315100000001E-2</v>
      </c>
      <c r="V7" s="23">
        <v>3.23588327E-2</v>
      </c>
      <c r="W7" s="23">
        <v>7.1508199999999994E-5</v>
      </c>
      <c r="Y7" s="3">
        <f ca="1">0.000001*0.0000478181*($AC$4*Crysol!G7+$AC$5*Crysol!H7+$AC$6*Crysol!I7)-$AC$7</f>
        <v>3.1625557326376647E-2</v>
      </c>
      <c r="Z7" s="3">
        <f t="shared" ca="1" si="2"/>
        <v>105.15320335384887</v>
      </c>
      <c r="AB7" s="1" t="s">
        <v>3</v>
      </c>
      <c r="AC7" s="6">
        <v>4.1455879876968365E-5</v>
      </c>
      <c r="AE7" s="25">
        <v>1.9523315100000001E-2</v>
      </c>
      <c r="AF7" s="25">
        <v>9.8869368400000004E-2</v>
      </c>
      <c r="AG7" s="25">
        <v>9.5049899999999999E-5</v>
      </c>
      <c r="AI7" s="3">
        <f ca="1">0.000001*0.0000478181*($AM$4*Crysol!G7+$AM$5*Crysol!H7+$AM$6*Crysol!I7)-$AM$7</f>
        <v>9.8027205915324128E-2</v>
      </c>
      <c r="AJ7" s="3">
        <f t="shared" ca="1" si="3"/>
        <v>78.503397718275153</v>
      </c>
      <c r="AL7" s="1" t="s">
        <v>3</v>
      </c>
      <c r="AM7" s="6">
        <v>0</v>
      </c>
      <c r="AO7" s="27">
        <v>1.9523315100000001E-2</v>
      </c>
      <c r="AP7" s="27">
        <v>0.2223155648</v>
      </c>
      <c r="AQ7" s="27">
        <v>1.8689109999999999E-4</v>
      </c>
      <c r="AS7" s="3">
        <f ca="1">0.000001*0.0000478181*($AW$4*Crysol!G7+$AW$5*Crysol!H7+$AW$6*Crysol!I7)-$AW$7</f>
        <v>0.21797020121157731</v>
      </c>
      <c r="AT7" s="3">
        <f t="shared" ca="1" si="4"/>
        <v>540.59870550926109</v>
      </c>
      <c r="AV7" s="1" t="s">
        <v>3</v>
      </c>
      <c r="AW7" s="6">
        <v>7.4597437183735181E-5</v>
      </c>
      <c r="AY7" s="2"/>
    </row>
    <row r="8" spans="1:51" x14ac:dyDescent="0.25">
      <c r="A8" s="18">
        <v>2.07065362E-2</v>
      </c>
      <c r="B8" s="18">
        <v>1.1712628E-3</v>
      </c>
      <c r="C8" s="18">
        <v>5.1850500000000001E-5</v>
      </c>
      <c r="E8" s="3">
        <f ca="1">0.000001*0.0000478181*($I$4*Crysol!G8+$I$5*Crysol!H8+$I$6*Crysol!I8)-$I$7</f>
        <v>1.2857041241353202E-3</v>
      </c>
      <c r="F8" s="3">
        <f t="shared" ca="1" si="0"/>
        <v>4.8714679642108383</v>
      </c>
      <c r="H8" s="1" t="s">
        <v>6</v>
      </c>
      <c r="I8" s="9">
        <f ca="1">AVERAGE(F4:F398)</f>
        <v>1.2738283369023342</v>
      </c>
      <c r="K8" s="21">
        <v>2.07065362E-2</v>
      </c>
      <c r="L8" s="21">
        <v>7.4252038999999999E-3</v>
      </c>
      <c r="M8" s="21">
        <v>5.7098400000000002E-5</v>
      </c>
      <c r="O8" s="3">
        <f ca="1">0.000001*0.0000478181*($S$4*Crysol!G8+$S$5*Crysol!H8+$S$6*Crysol!I8)-$S$7</f>
        <v>7.4961971434725017E-3</v>
      </c>
      <c r="P8" s="3">
        <f t="shared" ca="1" si="1"/>
        <v>1.5459169505471939</v>
      </c>
      <c r="R8" s="1" t="s">
        <v>6</v>
      </c>
      <c r="S8" s="9">
        <f ca="1">AVERAGE(P4:P398)</f>
        <v>2.1946726756301356</v>
      </c>
      <c r="U8" s="23">
        <v>2.07065362E-2</v>
      </c>
      <c r="V8" s="23">
        <v>3.2005805499999998E-2</v>
      </c>
      <c r="W8" s="23">
        <v>6.6700399999999996E-5</v>
      </c>
      <c r="Y8" s="3">
        <f ca="1">0.000001*0.0000478181*($AC$4*Crysol!G8+$AC$5*Crysol!H8+$AC$6*Crysol!I8)-$AC$7</f>
        <v>3.1331147449325587E-2</v>
      </c>
      <c r="Z8" s="3">
        <f t="shared" ca="1" si="2"/>
        <v>102.30822208611495</v>
      </c>
      <c r="AB8" s="1" t="s">
        <v>6</v>
      </c>
      <c r="AC8" s="9">
        <f ca="1">AVERAGE(Z4:Z398)</f>
        <v>6.894699231910554</v>
      </c>
      <c r="AE8" s="25">
        <v>2.07065362E-2</v>
      </c>
      <c r="AF8" s="25">
        <v>9.7788460600000002E-2</v>
      </c>
      <c r="AG8" s="25">
        <v>9.4601500000000006E-5</v>
      </c>
      <c r="AI8" s="3">
        <f ca="1">0.000001*0.0000478181*($AM$4*Crysol!G8+$AM$5*Crysol!H8+$AM$6*Crysol!I8)-$AM$7</f>
        <v>9.705477486049563E-2</v>
      </c>
      <c r="AJ8" s="3">
        <f t="shared" ca="1" si="3"/>
        <v>60.148404330640481</v>
      </c>
      <c r="AL8" s="1" t="s">
        <v>6</v>
      </c>
      <c r="AM8" s="9">
        <f ca="1">AVERAGE(AJ4:AJ398)</f>
        <v>37.594067849500007</v>
      </c>
      <c r="AO8" s="27">
        <v>2.07065362E-2</v>
      </c>
      <c r="AP8" s="27">
        <v>0.21979214250000001</v>
      </c>
      <c r="AQ8" s="27">
        <v>1.7843810000000001E-4</v>
      </c>
      <c r="AS8" s="3">
        <f ca="1">0.000001*0.0000478181*($AW$4*Crysol!G8+$AW$5*Crysol!H8+$AW$6*Crysol!I8)-$AW$7</f>
        <v>0.21572204506289691</v>
      </c>
      <c r="AT8" s="3">
        <f t="shared" ca="1" si="4"/>
        <v>520.27676595572098</v>
      </c>
      <c r="AV8" s="1" t="s">
        <v>6</v>
      </c>
      <c r="AW8" s="9">
        <f ca="1">AVERAGE(AT4:AT398)</f>
        <v>177.29105744483044</v>
      </c>
      <c r="AY8" s="2"/>
    </row>
    <row r="9" spans="1:51" x14ac:dyDescent="0.25">
      <c r="A9" s="18">
        <v>2.1889757400000001E-2</v>
      </c>
      <c r="B9" s="18">
        <v>1.1210962000000001E-3</v>
      </c>
      <c r="C9" s="18">
        <v>5.1776400000000001E-5</v>
      </c>
      <c r="E9" s="3">
        <f ca="1">0.000001*0.0000478181*($I$4*Crysol!G9+$I$5*Crysol!H9+$I$6*Crysol!I9)-$I$7</f>
        <v>1.2733737867180591E-3</v>
      </c>
      <c r="F9" s="3">
        <f t="shared" ca="1" si="0"/>
        <v>8.6498438907358395</v>
      </c>
      <c r="K9" s="21">
        <v>2.1889757400000001E-2</v>
      </c>
      <c r="L9" s="21">
        <v>7.2708664999999997E-3</v>
      </c>
      <c r="M9" s="21">
        <v>5.4370699999999998E-5</v>
      </c>
      <c r="O9" s="3">
        <f ca="1">0.000001*0.0000478181*($S$4*Crysol!G9+$S$5*Crysol!H9+$S$6*Crysol!I9)-$S$7</f>
        <v>7.4207125341814043E-3</v>
      </c>
      <c r="P9" s="3">
        <f t="shared" ca="1" si="1"/>
        <v>7.5955750287457766</v>
      </c>
      <c r="U9" s="23">
        <v>2.1889757400000001E-2</v>
      </c>
      <c r="V9" s="23">
        <v>3.1635694200000002E-2</v>
      </c>
      <c r="W9" s="23">
        <v>6.6522100000000005E-5</v>
      </c>
      <c r="Y9" s="3">
        <f ca="1">0.000001*0.0000478181*($AC$4*Crysol!G9+$AC$5*Crysol!H9+$AC$6*Crysol!I9)-$AC$7</f>
        <v>3.0989174254255285E-2</v>
      </c>
      <c r="Z9" s="3">
        <f t="shared" ca="1" si="2"/>
        <v>94.456522823157258</v>
      </c>
      <c r="AE9" s="25">
        <v>2.1889757400000001E-2</v>
      </c>
      <c r="AF9" s="25">
        <v>9.6800595500000003E-2</v>
      </c>
      <c r="AG9" s="25">
        <v>8.9203000000000006E-5</v>
      </c>
      <c r="AI9" s="3">
        <f ca="1">0.000001*0.0000478181*($AM$4*Crysol!G9+$AM$5*Crysol!H9+$AM$6*Crysol!I9)-$AM$7</f>
        <v>9.5925617477603614E-2</v>
      </c>
      <c r="AJ9" s="3">
        <f t="shared" ca="1" si="3"/>
        <v>96.213357073094869</v>
      </c>
      <c r="AO9" s="27">
        <v>2.1889757400000001E-2</v>
      </c>
      <c r="AP9" s="27">
        <v>0.21689872439999999</v>
      </c>
      <c r="AQ9" s="27">
        <v>1.7519230000000001E-4</v>
      </c>
      <c r="AS9" s="3">
        <f ca="1">0.000001*0.0000478181*($AW$4*Crysol!G9+$AW$5*Crysol!H9+$AW$6*Crysol!I9)-$AW$7</f>
        <v>0.21311204495166813</v>
      </c>
      <c r="AT9" s="3">
        <f t="shared" ca="1" si="4"/>
        <v>467.18302741753075</v>
      </c>
      <c r="AY9" s="1"/>
    </row>
    <row r="10" spans="1:51" x14ac:dyDescent="0.25">
      <c r="A10" s="18">
        <v>2.30729748E-2</v>
      </c>
      <c r="B10" s="18">
        <v>1.2534452E-3</v>
      </c>
      <c r="C10" s="18">
        <v>4.7235399999999998E-5</v>
      </c>
      <c r="E10" s="3">
        <f ca="1">0.000001*0.0000478181*($I$4*Crysol!G10+$I$5*Crysol!H10+$I$6*Crysol!I10)-$I$7</f>
        <v>1.261043488900564E-3</v>
      </c>
      <c r="F10" s="3">
        <f t="shared" ca="1" si="0"/>
        <v>2.5875956331644006E-2</v>
      </c>
      <c r="H10" s="1" t="s">
        <v>7</v>
      </c>
      <c r="I10" s="10">
        <f>I4/SUM($I$4:$I$6)</f>
        <v>0.98681581414986763</v>
      </c>
      <c r="K10" s="21">
        <v>2.30729748E-2</v>
      </c>
      <c r="L10" s="21">
        <v>7.3058391000000002E-3</v>
      </c>
      <c r="M10" s="21">
        <v>5.1059300000000001E-5</v>
      </c>
      <c r="O10" s="3">
        <f ca="1">0.000001*0.0000478181*($S$4*Crysol!G10+$S$5*Crysol!H10+$S$6*Crysol!I10)-$S$7</f>
        <v>7.3452281673145594E-3</v>
      </c>
      <c r="P10" s="3">
        <f t="shared" ca="1" si="1"/>
        <v>0.5951160753931285</v>
      </c>
      <c r="R10" s="1" t="s">
        <v>7</v>
      </c>
      <c r="S10" s="10">
        <f>S4/SUM($S$4:$S$6)</f>
        <v>0.93768317548563129</v>
      </c>
      <c r="U10" s="23">
        <v>2.30729748E-2</v>
      </c>
      <c r="V10" s="23">
        <v>3.1199092000000001E-2</v>
      </c>
      <c r="W10" s="23">
        <v>6.3487399999999998E-5</v>
      </c>
      <c r="Y10" s="3">
        <f ca="1">0.000001*0.0000478181*($AC$4*Crysol!G10+$AC$5*Crysol!H10+$AC$6*Crysol!I10)-$AC$7</f>
        <v>3.0647202157456511E-2</v>
      </c>
      <c r="Z10" s="3">
        <f t="shared" ca="1" si="2"/>
        <v>75.566571500637195</v>
      </c>
      <c r="AB10" s="1" t="s">
        <v>7</v>
      </c>
      <c r="AC10" s="10">
        <f>AC4/SUM($AC$4:$AC$6)</f>
        <v>0.83173131863273575</v>
      </c>
      <c r="AE10" s="25">
        <v>2.30729748E-2</v>
      </c>
      <c r="AF10" s="25">
        <v>9.5481120000000003E-2</v>
      </c>
      <c r="AG10" s="25">
        <v>8.5025700000000001E-5</v>
      </c>
      <c r="AI10" s="3">
        <f ca="1">0.000001*0.0000478181*($AM$4*Crysol!G10+$AM$5*Crysol!H10+$AM$6*Crysol!I10)-$AM$7</f>
        <v>9.4796463721081775E-2</v>
      </c>
      <c r="AJ10" s="3">
        <f t="shared" ca="1" si="3"/>
        <v>64.840261637745897</v>
      </c>
      <c r="AL10" s="1" t="s">
        <v>7</v>
      </c>
      <c r="AM10" s="10">
        <f>AM4/SUM($AM$4:$AM$6)</f>
        <v>0.6997913563976208</v>
      </c>
      <c r="AO10" s="27">
        <v>2.30729748E-2</v>
      </c>
      <c r="AP10" s="27">
        <v>0.21437460180000001</v>
      </c>
      <c r="AQ10" s="27">
        <v>1.661779E-4</v>
      </c>
      <c r="AS10" s="3">
        <f ca="1">0.000001*0.0000478181*($AW$4*Crysol!G10+$AW$5*Crysol!H10+$AW$6*Crysol!I10)-$AW$7</f>
        <v>0.21050205322264248</v>
      </c>
      <c r="AT10" s="3">
        <f t="shared" ca="1" si="4"/>
        <v>543.05925015068215</v>
      </c>
      <c r="AV10" s="1" t="s">
        <v>7</v>
      </c>
      <c r="AW10" s="10">
        <f>AW4/SUM($AW$4:$AW$6)</f>
        <v>0.58949615970847336</v>
      </c>
      <c r="AY10" s="1"/>
    </row>
    <row r="11" spans="1:51" x14ac:dyDescent="0.25">
      <c r="A11" s="18">
        <v>2.4256190300000001E-2</v>
      </c>
      <c r="B11" s="18">
        <v>1.212919E-3</v>
      </c>
      <c r="C11" s="18">
        <v>4.5474900000000001E-5</v>
      </c>
      <c r="E11" s="3">
        <f ca="1">0.000001*0.0000478181*($I$4*Crysol!G11+$I$5*Crysol!H11+$I$6*Crysol!I11)-$I$7</f>
        <v>1.2487132108829509E-3</v>
      </c>
      <c r="F11" s="3">
        <f t="shared" ca="1" si="0"/>
        <v>0.61955815732035235</v>
      </c>
      <c r="H11" s="1" t="s">
        <v>8</v>
      </c>
      <c r="I11" s="10">
        <f>I5/SUM($I$4:$I$6)</f>
        <v>1.3134894736233855E-2</v>
      </c>
      <c r="K11" s="21">
        <v>2.4256190300000001E-2</v>
      </c>
      <c r="L11" s="21">
        <v>7.1841413000000003E-3</v>
      </c>
      <c r="M11" s="21">
        <v>5.1903000000000001E-5</v>
      </c>
      <c r="O11" s="3">
        <f ca="1">0.000001*0.0000478181*($S$4*Crysol!G11+$S$5*Crysol!H11+$S$6*Crysol!I11)-$S$7</f>
        <v>7.26974392165984E-3</v>
      </c>
      <c r="P11" s="3">
        <f t="shared" ca="1" si="1"/>
        <v>2.7201271761516512</v>
      </c>
      <c r="R11" s="1" t="s">
        <v>8</v>
      </c>
      <c r="S11" s="10">
        <f>S5/SUM($S$4:$S$6)</f>
        <v>6.1191000459015314E-2</v>
      </c>
      <c r="U11" s="23">
        <v>2.4256190300000001E-2</v>
      </c>
      <c r="V11" s="23">
        <v>3.0732128800000001E-2</v>
      </c>
      <c r="W11" s="23">
        <v>6.6468699999999996E-5</v>
      </c>
      <c r="Y11" s="3">
        <f ca="1">0.000001*0.0000478181*($AC$4*Crysol!G11+$AC$5*Crysol!H11+$AC$6*Crysol!I11)-$AC$7</f>
        <v>3.0305230609793489E-2</v>
      </c>
      <c r="Z11" s="3">
        <f t="shared" ca="1" si="2"/>
        <v>41.249079129808273</v>
      </c>
      <c r="AB11" s="1" t="s">
        <v>8</v>
      </c>
      <c r="AC11" s="10">
        <f>AC5/SUM($AC$4:$AC$6)</f>
        <v>0.15963089637595512</v>
      </c>
      <c r="AE11" s="25">
        <v>2.4256190300000001E-2</v>
      </c>
      <c r="AF11" s="25">
        <v>9.42236558E-2</v>
      </c>
      <c r="AG11" s="25">
        <v>1.212836E-4</v>
      </c>
      <c r="AI11" s="3">
        <f ca="1">0.000001*0.0000478181*($AM$4*Crysol!G11+$AM$5*Crysol!H11+$AM$6*Crysol!I11)-$AM$7</f>
        <v>9.3667311777744997E-2</v>
      </c>
      <c r="AJ11" s="3">
        <f t="shared" ca="1" si="3"/>
        <v>21.041790546696088</v>
      </c>
      <c r="AL11" s="1" t="s">
        <v>8</v>
      </c>
      <c r="AM11" s="10">
        <f>AM5/SUM($AM$4:$AM$6)</f>
        <v>0.27068827059093858</v>
      </c>
      <c r="AO11" s="27">
        <v>2.4256190300000001E-2</v>
      </c>
      <c r="AP11" s="27">
        <v>0.21121805909999999</v>
      </c>
      <c r="AQ11" s="27">
        <v>2.5738390000000001E-4</v>
      </c>
      <c r="AS11" s="3">
        <f ca="1">0.000001*0.0000478181*($AW$4*Crysol!G11+$AW$5*Crysol!H11+$AW$6*Crysol!I11)-$AW$7</f>
        <v>0.20789206568471838</v>
      </c>
      <c r="AT11" s="3">
        <f t="shared" ca="1" si="4"/>
        <v>166.98598231719106</v>
      </c>
      <c r="AV11" s="1" t="s">
        <v>8</v>
      </c>
      <c r="AW11" s="10">
        <f>AW5/SUM($AW$4:$AW$6)</f>
        <v>0.35143478235040543</v>
      </c>
      <c r="AY11" s="1"/>
    </row>
    <row r="12" spans="1:51" x14ac:dyDescent="0.25">
      <c r="A12" s="18">
        <v>2.5439403999999999E-2</v>
      </c>
      <c r="B12" s="18">
        <v>1.2063313E-3</v>
      </c>
      <c r="C12" s="18">
        <v>4.41985E-5</v>
      </c>
      <c r="E12" s="3">
        <f ca="1">0.000001*0.0000478181*($I$4*Crysol!G12+$I$5*Crysol!H12+$I$6*Crysol!I12)-$I$7</f>
        <v>1.2363829516231224E-3</v>
      </c>
      <c r="F12" s="3">
        <f t="shared" ca="1" si="0"/>
        <v>0.46229759059901271</v>
      </c>
      <c r="H12" s="1" t="s">
        <v>33</v>
      </c>
      <c r="I12" s="10">
        <f>I6/SUM($I$4:$I$6)</f>
        <v>4.9291113898562402E-5</v>
      </c>
      <c r="K12" s="21">
        <v>2.5439403999999999E-2</v>
      </c>
      <c r="L12" s="21">
        <v>7.1939309000000002E-3</v>
      </c>
      <c r="M12" s="21">
        <v>4.8395600000000001E-5</v>
      </c>
      <c r="O12" s="3">
        <f ca="1">0.000001*0.0000478181*($S$4*Crysol!G12+$S$5*Crysol!H12+$S$6*Crysol!I12)-$S$7</f>
        <v>7.1942597908376624E-3</v>
      </c>
      <c r="P12" s="3">
        <f t="shared" ca="1" si="1"/>
        <v>4.6184026408971537E-5</v>
      </c>
      <c r="R12" s="1" t="s">
        <v>33</v>
      </c>
      <c r="S12" s="10">
        <f>S6/SUM($S$4:$S$6)</f>
        <v>1.1258240553534199E-3</v>
      </c>
      <c r="U12" s="23">
        <v>2.5439403999999999E-2</v>
      </c>
      <c r="V12" s="23">
        <v>3.0254624800000001E-2</v>
      </c>
      <c r="W12" s="23">
        <v>5.88499E-5</v>
      </c>
      <c r="Y12" s="3">
        <f ca="1">0.000001*0.0000478181*($AC$4*Crysol!G12+$AC$5*Crysol!H12+$AC$6*Crysol!I12)-$AC$7</f>
        <v>2.996325958236434E-2</v>
      </c>
      <c r="Z12" s="3">
        <f t="shared" ca="1" si="2"/>
        <v>24.512293774931113</v>
      </c>
      <c r="AB12" s="1" t="s">
        <v>33</v>
      </c>
      <c r="AC12" s="10">
        <f>AC6/SUM($AC$4:$AC$6)</f>
        <v>8.6377849913091224E-3</v>
      </c>
      <c r="AE12" s="25">
        <v>2.5439403999999999E-2</v>
      </c>
      <c r="AF12" s="25">
        <v>9.3022465700000001E-2</v>
      </c>
      <c r="AG12" s="25">
        <v>8.1071599999999998E-5</v>
      </c>
      <c r="AI12" s="3">
        <f ca="1">0.000001*0.0000478181*($AM$4*Crysol!G12+$AM$5*Crysol!H12+$AM$6*Crysol!I12)-$AM$7</f>
        <v>9.2538161552162504E-2</v>
      </c>
      <c r="AJ12" s="3">
        <f t="shared" ca="1" si="3"/>
        <v>35.686083622101194</v>
      </c>
      <c r="AL12" s="1" t="s">
        <v>33</v>
      </c>
      <c r="AM12" s="10">
        <f>AM6/SUM($AM$4:$AM$6)</f>
        <v>2.9520373011440695E-2</v>
      </c>
      <c r="AO12" s="27">
        <v>2.5439403999999999E-2</v>
      </c>
      <c r="AP12" s="27">
        <v>0.20853491129999999</v>
      </c>
      <c r="AQ12" s="27">
        <v>1.5802209999999999E-4</v>
      </c>
      <c r="AS12" s="3">
        <f ca="1">0.000001*0.0000478181*($AW$4*Crysol!G12+$AW$5*Crysol!H12+$AW$6*Crysol!I12)-$AW$7</f>
        <v>0.20528208211731147</v>
      </c>
      <c r="AT12" s="3">
        <f t="shared" ca="1" si="4"/>
        <v>423.72770149098943</v>
      </c>
      <c r="AV12" s="1" t="s">
        <v>33</v>
      </c>
      <c r="AW12" s="10">
        <f>AW6/SUM($AW$4:$AW$6)</f>
        <v>5.9069057941121154E-2</v>
      </c>
      <c r="AY12" s="1"/>
    </row>
    <row r="13" spans="1:51" x14ac:dyDescent="0.25">
      <c r="A13" s="18">
        <v>2.6622615799999999E-2</v>
      </c>
      <c r="B13" s="18">
        <v>1.1836785E-3</v>
      </c>
      <c r="C13" s="18">
        <v>4.2245E-5</v>
      </c>
      <c r="E13" s="3">
        <f ca="1">0.000001*0.0000478181*($I$4*Crysol!G13+$I$5*Crysol!H13+$I$6*Crysol!I13)-$I$7</f>
        <v>1.2240527121631763E-3</v>
      </c>
      <c r="F13" s="3">
        <f t="shared" ca="1" si="0"/>
        <v>0.91339260857223625</v>
      </c>
      <c r="K13" s="21">
        <v>2.6622615799999999E-2</v>
      </c>
      <c r="L13" s="21">
        <v>7.0065656000000004E-3</v>
      </c>
      <c r="M13" s="21">
        <v>4.8028700000000003E-5</v>
      </c>
      <c r="O13" s="3">
        <f ca="1">0.000001*0.0000478181*($S$4*Crysol!G13+$S$5*Crysol!H13+$S$6*Crysol!I13)-$S$7</f>
        <v>7.118775781227612E-3</v>
      </c>
      <c r="P13" s="3">
        <f t="shared" ca="1" si="1"/>
        <v>5.4583686535657412</v>
      </c>
      <c r="U13" s="23">
        <v>2.6622615799999999E-2</v>
      </c>
      <c r="V13" s="23">
        <v>2.9879123E-2</v>
      </c>
      <c r="W13" s="23">
        <v>6.0861099999999999E-5</v>
      </c>
      <c r="Y13" s="3">
        <f ca="1">0.000001*0.0000478181*($AC$4*Crysol!G13+$AC$5*Crysol!H13+$AC$6*Crysol!I13)-$AC$7</f>
        <v>2.9621289104070952E-2</v>
      </c>
      <c r="Z13" s="3">
        <f t="shared" ca="1" si="2"/>
        <v>17.947353909638682</v>
      </c>
      <c r="AE13" s="25">
        <v>2.6622615799999999E-2</v>
      </c>
      <c r="AF13" s="25">
        <v>9.2042580200000002E-2</v>
      </c>
      <c r="AG13" s="25">
        <v>1.0723160000000001E-4</v>
      </c>
      <c r="AI13" s="3">
        <f ca="1">0.000001*0.0000478181*($AM$4*Crysol!G13+$AM$5*Crysol!H13+$AM$6*Crysol!I13)-$AM$7</f>
        <v>9.14090131397651E-2</v>
      </c>
      <c r="AJ13" s="3">
        <f t="shared" ca="1" si="3"/>
        <v>34.90917676254238</v>
      </c>
      <c r="AO13" s="27">
        <v>2.6622615799999999E-2</v>
      </c>
      <c r="AP13" s="27">
        <v>0.20549656450000001</v>
      </c>
      <c r="AQ13" s="27">
        <v>2.310767E-4</v>
      </c>
      <c r="AS13" s="3">
        <f ca="1">0.000001*0.0000478181*($AW$4*Crysol!G13+$AW$5*Crysol!H13+$AW$6*Crysol!I13)-$AW$7</f>
        <v>0.20267210274100617</v>
      </c>
      <c r="AT13" s="3">
        <f t="shared" ca="1" si="4"/>
        <v>149.40291967687483</v>
      </c>
      <c r="AY13" s="1"/>
    </row>
    <row r="14" spans="1:51" x14ac:dyDescent="0.25">
      <c r="A14" s="18">
        <v>2.7805823800000001E-2</v>
      </c>
      <c r="B14" s="18">
        <v>1.2313586000000001E-3</v>
      </c>
      <c r="C14" s="18">
        <v>4.1134499999999997E-5</v>
      </c>
      <c r="E14" s="3">
        <f ca="1">0.000001*0.0000478181*($I$4*Crysol!G14+$I$5*Crysol!H14+$I$6*Crysol!I14)-$I$7</f>
        <v>1.2117225123029957E-3</v>
      </c>
      <c r="F14" s="3">
        <f t="shared" ca="1" si="0"/>
        <v>0.22787541922812368</v>
      </c>
      <c r="H14" s="1" t="s">
        <v>11</v>
      </c>
      <c r="I14" s="10">
        <f>(I4+I5*2+I6*3)*23438.03*0.000001</f>
        <v>6.5925250147325212E-2</v>
      </c>
      <c r="K14" s="21">
        <v>2.7805823800000001E-2</v>
      </c>
      <c r="L14" s="21">
        <v>7.0474170999999999E-3</v>
      </c>
      <c r="M14" s="21">
        <v>4.6517300000000003E-5</v>
      </c>
      <c r="O14" s="3">
        <f ca="1">0.000001*0.0000478181*($S$4*Crysol!G14+$S$5*Crysol!H14+$S$6*Crysol!I14)-$S$7</f>
        <v>7.0432920140418151E-3</v>
      </c>
      <c r="P14" s="3">
        <f t="shared" ca="1" si="1"/>
        <v>7.8638823487206504E-3</v>
      </c>
      <c r="R14" s="1" t="s">
        <v>11</v>
      </c>
      <c r="S14" s="10">
        <f>(S4+S5*2+S6*3)*23438.03*0.000001</f>
        <v>0.35700741832434835</v>
      </c>
      <c r="U14" s="23">
        <v>2.7805823800000001E-2</v>
      </c>
      <c r="V14" s="23">
        <v>2.95053739E-2</v>
      </c>
      <c r="W14" s="23">
        <v>5.5860499999999998E-5</v>
      </c>
      <c r="Y14" s="3">
        <f ca="1">0.000001*0.0000478181*($AC$4*Crysol!G14+$AC$5*Crysol!H14+$AC$6*Crysol!I14)-$AC$7</f>
        <v>2.9279319724049079E-2</v>
      </c>
      <c r="Z14" s="3">
        <f t="shared" ca="1" si="2"/>
        <v>16.376286632834539</v>
      </c>
      <c r="AB14" s="1" t="s">
        <v>11</v>
      </c>
      <c r="AC14" s="10">
        <f>(AC4+AC5*2+AC6*3)*23438.03*0.000001</f>
        <v>1.3100282223823305</v>
      </c>
      <c r="AE14" s="25">
        <v>2.7805823800000001E-2</v>
      </c>
      <c r="AF14" s="25">
        <v>9.0708956100000002E-2</v>
      </c>
      <c r="AG14" s="25">
        <v>7.47556E-5</v>
      </c>
      <c r="AI14" s="3">
        <f ca="1">0.000001*0.0000478181*($AM$4*Crysol!G14+$AM$5*Crysol!H14+$AM$6*Crysol!I14)-$AM$7</f>
        <v>9.0279868353737872E-2</v>
      </c>
      <c r="AJ14" s="3">
        <f t="shared" ca="1" si="3"/>
        <v>32.946156832540574</v>
      </c>
      <c r="AL14" s="1" t="s">
        <v>11</v>
      </c>
      <c r="AM14" s="10">
        <f>(AM4+AM5*2+AM6*3)*23438.03*0.000001</f>
        <v>3.545547401819575</v>
      </c>
      <c r="AO14" s="27">
        <v>2.7805823800000001E-2</v>
      </c>
      <c r="AP14" s="27">
        <v>0.20271269980000001</v>
      </c>
      <c r="AQ14" s="27">
        <v>1.455397E-4</v>
      </c>
      <c r="AS14" s="3">
        <f ca="1">0.000001*0.0000478181*($AW$4*Crysol!G14+$AW$5*Crysol!H14+$AW$6*Crysol!I14)-$AW$7</f>
        <v>0.20006213174690404</v>
      </c>
      <c r="AT14" s="3">
        <f t="shared" ca="1" si="4"/>
        <v>331.67670291540361</v>
      </c>
      <c r="AV14" s="1" t="s">
        <v>11</v>
      </c>
      <c r="AW14" s="10">
        <f>(AW4+AW5*2+AW6*3)*23438.03*0.000001</f>
        <v>7.1690527639230535</v>
      </c>
      <c r="AY14" s="1"/>
    </row>
    <row r="15" spans="1:51" x14ac:dyDescent="0.25">
      <c r="A15" s="18">
        <v>2.89890319E-2</v>
      </c>
      <c r="B15" s="18">
        <v>1.1706873E-3</v>
      </c>
      <c r="C15" s="18">
        <v>4.0970100000000003E-5</v>
      </c>
      <c r="E15" s="3">
        <f ca="1">0.000001*0.0000478181*($I$4*Crysol!G15+$I$5*Crysol!H15+$I$6*Crysol!I15)-$I$7</f>
        <v>1.1993923114007163E-3</v>
      </c>
      <c r="F15" s="3">
        <f t="shared" ca="1" si="0"/>
        <v>0.49088685130251075</v>
      </c>
      <c r="I15" s="7"/>
      <c r="K15" s="21">
        <v>2.89890319E-2</v>
      </c>
      <c r="L15" s="21">
        <v>6.9105959999999998E-3</v>
      </c>
      <c r="M15" s="21">
        <v>4.4529400000000001E-5</v>
      </c>
      <c r="O15" s="3">
        <f ca="1">0.000001*0.0000478181*($S$4*Crysol!G15+$S$5*Crysol!H15+$S$6*Crysol!I15)-$S$7</f>
        <v>6.9678082404764294E-3</v>
      </c>
      <c r="P15" s="3">
        <f t="shared" ca="1" si="1"/>
        <v>1.6507610917854765</v>
      </c>
      <c r="S15" s="7"/>
      <c r="U15" s="23">
        <v>2.89890319E-2</v>
      </c>
      <c r="V15" s="23">
        <v>2.90806908E-2</v>
      </c>
      <c r="W15" s="23">
        <v>5.4345799999999997E-5</v>
      </c>
      <c r="Y15" s="3">
        <f ca="1">0.000001*0.0000478181*($AC$4*Crysol!G15+$AC$5*Crysol!H15+$AC$6*Crysol!I15)-$AC$7</f>
        <v>2.8937350315125329E-2</v>
      </c>
      <c r="Z15" s="3">
        <f t="shared" ca="1" si="2"/>
        <v>6.9567398980243302</v>
      </c>
      <c r="AC15" s="7"/>
      <c r="AE15" s="25">
        <v>2.89890319E-2</v>
      </c>
      <c r="AF15" s="25">
        <v>8.94717649E-2</v>
      </c>
      <c r="AG15" s="25">
        <v>7.3003799999999994E-5</v>
      </c>
      <c r="AI15" s="3">
        <f ca="1">0.000001*0.0000478181*($AM$4*Crysol!G15+$AM$5*Crysol!H15+$AM$6*Crysol!I15)-$AM$7</f>
        <v>8.9150723472279828E-2</v>
      </c>
      <c r="AJ15" s="3">
        <f t="shared" ca="1" si="3"/>
        <v>19.338875741244582</v>
      </c>
      <c r="AM15" s="7"/>
      <c r="AO15" s="27">
        <v>2.89890319E-2</v>
      </c>
      <c r="AP15" s="27">
        <v>0.19975320990000001</v>
      </c>
      <c r="AQ15" s="27">
        <v>1.4104429999999999E-4</v>
      </c>
      <c r="AS15" s="3">
        <f ca="1">0.000001*0.0000478181*($AW$4*Crysol!G15+$AW$5*Crysol!H15+$AW$6*Crysol!I15)-$AW$7</f>
        <v>0.19745216053221751</v>
      </c>
      <c r="AT15" s="3">
        <f t="shared" ca="1" si="4"/>
        <v>266.15877750085457</v>
      </c>
      <c r="AW15" s="7"/>
      <c r="AY15" s="1"/>
    </row>
    <row r="16" spans="1:51" x14ac:dyDescent="0.25">
      <c r="A16" s="18">
        <v>3.0172234400000001E-2</v>
      </c>
      <c r="B16" s="18">
        <v>1.1908178999999999E-3</v>
      </c>
      <c r="C16" s="18">
        <v>3.8659699999999999E-5</v>
      </c>
      <c r="E16" s="3">
        <f ca="1">0.000001*0.0000478181*($I$4*Crysol!G16+$I$5*Crysol!H16+$I$6*Crysol!I16)-$I$7</f>
        <v>1.1866439735666583E-3</v>
      </c>
      <c r="F16" s="3">
        <f t="shared" ca="1" si="0"/>
        <v>1.1656619527613547E-2</v>
      </c>
      <c r="H16" s="1" t="s">
        <v>39</v>
      </c>
      <c r="I16" s="5">
        <f>0.1/I14</f>
        <v>1.5168694813675623</v>
      </c>
      <c r="K16" s="21">
        <v>3.0172234400000001E-2</v>
      </c>
      <c r="L16" s="21">
        <v>6.8862699000000003E-3</v>
      </c>
      <c r="M16" s="21">
        <v>4.4610500000000003E-5</v>
      </c>
      <c r="O16" s="3">
        <f ca="1">0.000001*0.0000478181*($S$4*Crysol!G16+$S$5*Crysol!H16+$S$6*Crysol!I16)-$S$7</f>
        <v>6.8897889853477036E-3</v>
      </c>
      <c r="P16" s="3">
        <f t="shared" ca="1" si="1"/>
        <v>6.2227939077716329E-3</v>
      </c>
      <c r="R16" s="1" t="s">
        <v>39</v>
      </c>
      <c r="S16" s="5">
        <f>0.5/S14</f>
        <v>1.4005311215850984</v>
      </c>
      <c r="U16" s="23">
        <v>3.0172234400000001E-2</v>
      </c>
      <c r="V16" s="23">
        <v>2.8654683399999999E-2</v>
      </c>
      <c r="W16" s="23">
        <v>5.2750300000000002E-5</v>
      </c>
      <c r="Y16" s="3">
        <f ca="1">0.000001*0.0000478181*($AC$4*Crysol!G16+$AC$5*Crysol!H16+$AC$6*Crysol!I16)-$AC$7</f>
        <v>2.8584053155129092E-2</v>
      </c>
      <c r="Z16" s="3">
        <f t="shared" ca="1" si="2"/>
        <v>1.7927988134248452</v>
      </c>
      <c r="AB16" s="1" t="s">
        <v>39</v>
      </c>
      <c r="AC16" s="5">
        <f>2/AC14</f>
        <v>1.5266846666577401</v>
      </c>
      <c r="AE16" s="25">
        <v>3.0172234400000001E-2</v>
      </c>
      <c r="AF16" s="25">
        <v>8.8175952399999993E-2</v>
      </c>
      <c r="AG16" s="25">
        <v>7.4087799999999999E-5</v>
      </c>
      <c r="AI16" s="3">
        <f ca="1">0.000001*0.0000478181*($AM$4*Crysol!G16+$AM$5*Crysol!H16+$AM$6*Crysol!I16)-$AM$7</f>
        <v>8.7984572178007495E-2</v>
      </c>
      <c r="AJ16" s="3">
        <f t="shared" ca="1" si="3"/>
        <v>6.6726863359938484</v>
      </c>
      <c r="AL16" s="1" t="s">
        <v>39</v>
      </c>
      <c r="AM16" s="5">
        <f>5/AM14</f>
        <v>1.4102194762461786</v>
      </c>
      <c r="AO16" s="27">
        <v>3.0172234400000001E-2</v>
      </c>
      <c r="AP16" s="27">
        <v>0.1964515895</v>
      </c>
      <c r="AQ16" s="27">
        <v>1.4499059999999999E-4</v>
      </c>
      <c r="AS16" s="3">
        <f ca="1">0.000001*0.0000478181*($AW$4*Crysol!G16+$AW$5*Crysol!H16+$AW$6*Crysol!I16)-$AW$7</f>
        <v>0.19475716116285691</v>
      </c>
      <c r="AT16" s="3">
        <f t="shared" ca="1" si="4"/>
        <v>136.57358750275313</v>
      </c>
      <c r="AV16" s="1" t="s">
        <v>39</v>
      </c>
      <c r="AW16" s="5">
        <f>10/AW14</f>
        <v>1.3948844190857641</v>
      </c>
      <c r="AY16" s="1"/>
    </row>
    <row r="17" spans="1:53" x14ac:dyDescent="0.25">
      <c r="A17" s="18">
        <v>3.1355436899999999E-2</v>
      </c>
      <c r="B17" s="18">
        <v>1.1680664000000001E-3</v>
      </c>
      <c r="C17" s="18">
        <v>3.8109599999999998E-5</v>
      </c>
      <c r="E17" s="3">
        <f ca="1">0.000001*0.0000478181*($I$4*Crysol!G17+$I$5*Crysol!H17+$I$6*Crysol!I17)-$I$7</f>
        <v>1.1714409455134526E-3</v>
      </c>
      <c r="F17" s="3">
        <f t="shared" ca="1" si="0"/>
        <v>7.8408256893683272E-3</v>
      </c>
      <c r="K17" s="21">
        <v>3.1355436899999999E-2</v>
      </c>
      <c r="L17" s="21">
        <v>6.7698424999999996E-3</v>
      </c>
      <c r="M17" s="21">
        <v>4.28202E-5</v>
      </c>
      <c r="O17" s="3">
        <f ca="1">0.000001*0.0000478181*($S$4*Crysol!G17+$S$5*Crysol!H17+$S$6*Crysol!I17)-$S$7</f>
        <v>6.7968850605252245E-3</v>
      </c>
      <c r="P17" s="3">
        <f t="shared" ca="1" si="1"/>
        <v>0.39883956870846166</v>
      </c>
      <c r="U17" s="23">
        <v>3.1355436899999999E-2</v>
      </c>
      <c r="V17" s="23">
        <v>2.82421019E-2</v>
      </c>
      <c r="W17" s="23">
        <v>5.2506899999999997E-5</v>
      </c>
      <c r="Y17" s="3">
        <f ca="1">0.000001*0.0000478181*($AC$4*Crysol!G17+$AC$5*Crysol!H17+$AC$6*Crysol!I17)-$AC$7</f>
        <v>2.8164255741778402E-2</v>
      </c>
      <c r="Z17" s="3">
        <f t="shared" ca="1" si="2"/>
        <v>2.1980704737065979</v>
      </c>
      <c r="AE17" s="25">
        <v>3.1355436899999999E-2</v>
      </c>
      <c r="AF17" s="25">
        <v>8.6746744799999997E-2</v>
      </c>
      <c r="AG17" s="25">
        <v>7.2580800000000001E-5</v>
      </c>
      <c r="AI17" s="3">
        <f ca="1">0.000001*0.0000478181*($AM$4*Crysol!G17+$AM$5*Crysol!H17+$AM$6*Crysol!I17)-$AM$7</f>
        <v>8.6601172148348643E-2</v>
      </c>
      <c r="AJ17" s="3">
        <f t="shared" ca="1" si="3"/>
        <v>4.0226855386198164</v>
      </c>
      <c r="AO17" s="27">
        <v>3.1355436899999999E-2</v>
      </c>
      <c r="AP17" s="27">
        <v>0.19369947909999999</v>
      </c>
      <c r="AQ17" s="27">
        <v>1.3856360000000001E-4</v>
      </c>
      <c r="AS17" s="3">
        <f ca="1">0.000001*0.0000478181*($AW$4*Crysol!G17+$AW$5*Crysol!H17+$AW$6*Crysol!I17)-$AW$7</f>
        <v>0.19156299763010196</v>
      </c>
      <c r="AT17" s="3">
        <f t="shared" ca="1" si="4"/>
        <v>237.73873339988472</v>
      </c>
    </row>
    <row r="18" spans="1:53" x14ac:dyDescent="0.25">
      <c r="A18" s="18">
        <v>3.2538637500000002E-2</v>
      </c>
      <c r="B18" s="18">
        <v>1.1851963E-3</v>
      </c>
      <c r="C18" s="18">
        <v>3.8911200000000001E-5</v>
      </c>
      <c r="E18" s="3">
        <f ca="1">0.000001*0.0000478181*($I$4*Crysol!G18+$I$5*Crysol!H18+$I$6*Crysol!I18)-$I$7</f>
        <v>1.1562379418734415E-3</v>
      </c>
      <c r="F18" s="3">
        <f t="shared" ca="1" si="0"/>
        <v>0.55385823910416521</v>
      </c>
      <c r="K18" s="21">
        <v>3.2538637500000002E-2</v>
      </c>
      <c r="L18" s="21">
        <v>6.6964807999999997E-3</v>
      </c>
      <c r="M18" s="21">
        <v>4.3170799999999997E-5</v>
      </c>
      <c r="O18" s="3">
        <f ca="1">0.000001*0.0000478181*($S$4*Crysol!G18+$S$5*Crysol!H18+$S$6*Crysol!I18)-$S$7</f>
        <v>6.7039812848889253E-3</v>
      </c>
      <c r="P18" s="3">
        <f t="shared" ca="1" si="1"/>
        <v>3.0185507890612466E-2</v>
      </c>
      <c r="U18" s="23">
        <v>3.2538637500000002E-2</v>
      </c>
      <c r="V18" s="23">
        <v>2.78477315E-2</v>
      </c>
      <c r="W18" s="23">
        <v>6.0715299999999998E-5</v>
      </c>
      <c r="Y18" s="3">
        <f ca="1">0.000001*0.0000478181*($AC$4*Crysol!G18+$AC$5*Crysol!H18+$AC$6*Crysol!I18)-$AC$7</f>
        <v>2.7744459002543166E-2</v>
      </c>
      <c r="Z18" s="3">
        <f t="shared" ca="1" si="2"/>
        <v>2.8931641103189967</v>
      </c>
      <c r="AE18" s="25">
        <v>3.2538637500000002E-2</v>
      </c>
      <c r="AF18" s="25">
        <v>8.5578925900000005E-2</v>
      </c>
      <c r="AG18" s="25">
        <v>1.153853E-4</v>
      </c>
      <c r="AI18" s="3">
        <f ca="1">0.000001*0.0000478181*($AM$4*Crysol!G18+$AM$5*Crysol!H18+$AM$6*Crysol!I18)-$AM$7</f>
        <v>8.5217774340169222E-2</v>
      </c>
      <c r="AJ18" s="3">
        <f t="shared" ca="1" si="3"/>
        <v>9.7966597057053111</v>
      </c>
      <c r="AO18" s="27">
        <v>3.2538637500000002E-2</v>
      </c>
      <c r="AP18" s="27">
        <v>0.19050547479999999</v>
      </c>
      <c r="AQ18" s="27">
        <v>2.5026539999999998E-4</v>
      </c>
      <c r="AS18" s="3">
        <f ca="1">0.000001*0.0000478181*($AW$4*Crysol!G18+$AW$5*Crysol!H18+$AW$6*Crysol!I18)-$AW$7</f>
        <v>0.18836883922657105</v>
      </c>
      <c r="AT18" s="3">
        <f t="shared" ca="1" si="4"/>
        <v>72.888546072256801</v>
      </c>
    </row>
    <row r="19" spans="1:53" x14ac:dyDescent="0.25">
      <c r="A19" s="18">
        <v>3.3721834399999998E-2</v>
      </c>
      <c r="B19" s="18">
        <v>1.1698721E-3</v>
      </c>
      <c r="C19" s="18">
        <v>3.8998799999999997E-5</v>
      </c>
      <c r="E19" s="3">
        <f ca="1">0.000001*0.0000478181*($I$4*Crysol!G19+$I$5*Crysol!H19+$I$6*Crysol!I19)-$I$7</f>
        <v>1.1410349857749157E-3</v>
      </c>
      <c r="F19" s="3">
        <f t="shared" ca="1" si="0"/>
        <v>0.54676550512458855</v>
      </c>
      <c r="H19" s="1" t="s">
        <v>22</v>
      </c>
      <c r="I19" s="29">
        <v>205.81013370907749</v>
      </c>
      <c r="K19" s="21">
        <v>3.3721834399999998E-2</v>
      </c>
      <c r="L19" s="21">
        <v>6.5996274000000004E-3</v>
      </c>
      <c r="M19" s="21">
        <v>4.2800699999999998E-5</v>
      </c>
      <c r="O19" s="3">
        <f ca="1">0.000001*0.0000478181*($S$4*Crysol!G19+$S$5*Crysol!H19+$S$6*Crysol!I19)-$S$7</f>
        <v>6.6110777997730741E-3</v>
      </c>
      <c r="P19" s="3">
        <f t="shared" ca="1" si="1"/>
        <v>7.1571407093099115E-2</v>
      </c>
      <c r="U19" s="23">
        <v>3.3721834399999998E-2</v>
      </c>
      <c r="V19" s="23">
        <v>2.7308596300000001E-2</v>
      </c>
      <c r="W19" s="23">
        <v>5.2209600000000002E-5</v>
      </c>
      <c r="Y19" s="3">
        <f ca="1">0.000001*0.0000478181*($AC$4*Crysol!G19+$AC$5*Crysol!H19+$AC$6*Crysol!I19)-$AC$7</f>
        <v>2.7324663576059071E-2</v>
      </c>
      <c r="Z19" s="3">
        <f t="shared" ca="1" si="2"/>
        <v>9.4707370603412916E-2</v>
      </c>
      <c r="AE19" s="25">
        <v>3.3721834399999998E-2</v>
      </c>
      <c r="AF19" s="25">
        <v>8.4053896399999994E-2</v>
      </c>
      <c r="AG19" s="25">
        <v>7.76825E-5</v>
      </c>
      <c r="AI19" s="3">
        <f ca="1">0.000001*0.0000478181*($AM$4*Crysol!G19+$AM$5*Crysol!H19+$AM$6*Crysol!I19)-$AM$7</f>
        <v>8.3834380858028801E-2</v>
      </c>
      <c r="AJ19" s="3">
        <f t="shared" ca="1" si="3"/>
        <v>7.9851699008982626</v>
      </c>
      <c r="AO19" s="27">
        <v>3.3721834399999998E-2</v>
      </c>
      <c r="AP19" s="27">
        <v>0.18701565270000001</v>
      </c>
      <c r="AQ19" s="27">
        <v>1.5238559999999999E-4</v>
      </c>
      <c r="AS19" s="3">
        <f ca="1">0.000001*0.0000478181*($AW$4*Crysol!G19+$AW$5*Crysol!H19+$AW$6*Crysol!I19)-$AW$7</f>
        <v>0.18517469081152904</v>
      </c>
      <c r="AT19" s="3">
        <f t="shared" ca="1" si="4"/>
        <v>145.94920610210576</v>
      </c>
    </row>
    <row r="20" spans="1:53" x14ac:dyDescent="0.25">
      <c r="A20" s="18">
        <v>3.4905027599999999E-2</v>
      </c>
      <c r="B20" s="18">
        <v>1.1151046E-3</v>
      </c>
      <c r="C20" s="18">
        <v>3.9869300000000001E-5</v>
      </c>
      <c r="E20" s="3">
        <f ca="1">0.000001*0.0000478181*($I$4*Crysol!G20+$I$5*Crysol!H20+$I$6*Crysol!I20)-$I$7</f>
        <v>1.1258320772178747E-3</v>
      </c>
      <c r="F20" s="3">
        <f t="shared" ca="1" si="0"/>
        <v>7.2396568290255855E-2</v>
      </c>
      <c r="H20" s="3" t="s">
        <v>40</v>
      </c>
      <c r="I20" s="29">
        <v>729.98714939235344</v>
      </c>
      <c r="K20" s="21">
        <v>3.4905027599999999E-2</v>
      </c>
      <c r="L20" s="21">
        <v>6.4554829000000001E-3</v>
      </c>
      <c r="M20" s="21">
        <v>4.3257799999999998E-5</v>
      </c>
      <c r="O20" s="3">
        <f ca="1">0.000001*0.0000478181*($S$4*Crysol!G20+$S$5*Crysol!H20+$S$6*Crysol!I20)-$S$7</f>
        <v>6.5181746051776734E-3</v>
      </c>
      <c r="P20" s="3">
        <f t="shared" ca="1" si="1"/>
        <v>2.1003482456949483</v>
      </c>
      <c r="R20" s="3"/>
      <c r="U20" s="23">
        <v>3.4905027599999999E-2</v>
      </c>
      <c r="V20" s="23">
        <v>2.69473735E-2</v>
      </c>
      <c r="W20" s="23">
        <v>5.4088100000000001E-5</v>
      </c>
      <c r="Y20" s="3">
        <f ca="1">0.000001*0.0000478181*($AC$4*Crysol!G20+$AC$5*Crysol!H20+$AC$6*Crysol!I20)-$AC$7</f>
        <v>2.6904869462326116E-2</v>
      </c>
      <c r="Z20" s="3">
        <f t="shared" ca="1" si="2"/>
        <v>0.61752838357489759</v>
      </c>
      <c r="AB20" s="3"/>
      <c r="AE20" s="25">
        <v>3.4905027599999999E-2</v>
      </c>
      <c r="AF20" s="25">
        <v>8.2670181999999995E-2</v>
      </c>
      <c r="AG20" s="25">
        <v>7.1231900000000005E-5</v>
      </c>
      <c r="AI20" s="3">
        <f ca="1">0.000001*0.0000478181*($AM$4*Crysol!G20+$AM$5*Crysol!H20+$AM$6*Crysol!I20)-$AM$7</f>
        <v>8.2450991701927323E-2</v>
      </c>
      <c r="AJ20" s="3">
        <f t="shared" ca="1" si="3"/>
        <v>9.4687706482126721</v>
      </c>
      <c r="AL20" s="3"/>
      <c r="AO20" s="27">
        <v>3.4905027599999999E-2</v>
      </c>
      <c r="AP20" s="27">
        <v>0.1838541776</v>
      </c>
      <c r="AQ20" s="27">
        <v>1.541976E-4</v>
      </c>
      <c r="AS20" s="3">
        <f ca="1">0.000001*0.0000478181*($AW$4*Crysol!G20+$AW$5*Crysol!H20+$AW$6*Crysol!I20)-$AW$7</f>
        <v>0.18198055238497604</v>
      </c>
      <c r="AT20" s="3">
        <f t="shared" ca="1" si="4"/>
        <v>147.64210091079579</v>
      </c>
      <c r="AV20" s="3"/>
    </row>
    <row r="21" spans="1:53" x14ac:dyDescent="0.25">
      <c r="A21" s="18">
        <v>3.6088216999999999E-2</v>
      </c>
      <c r="B21" s="18">
        <v>1.1533269E-3</v>
      </c>
      <c r="C21" s="18">
        <v>3.9462100000000003E-5</v>
      </c>
      <c r="E21" s="3">
        <f ca="1">0.000001*0.0000478181*($I$4*Crysol!G21+$I$5*Crysol!H21+$I$6*Crysol!I21)-$I$7</f>
        <v>1.1106292174872237E-3</v>
      </c>
      <c r="F21" s="3">
        <f t="shared" ca="1" si="0"/>
        <v>1.1707070176112833</v>
      </c>
      <c r="I21" s="2"/>
      <c r="K21" s="21">
        <v>3.6088216999999999E-2</v>
      </c>
      <c r="L21" s="21">
        <v>6.4617855999999996E-3</v>
      </c>
      <c r="M21" s="21">
        <v>4.3149799999999998E-5</v>
      </c>
      <c r="O21" s="3">
        <f ca="1">0.000001*0.0000478181*($S$4*Crysol!G21+$S$5*Crysol!H21+$S$6*Crysol!I21)-$S$7</f>
        <v>6.4252717089546248E-3</v>
      </c>
      <c r="P21" s="3">
        <f t="shared" ca="1" si="1"/>
        <v>0.71607523874032375</v>
      </c>
      <c r="U21" s="23">
        <v>3.6088216999999999E-2</v>
      </c>
      <c r="V21" s="23">
        <v>2.6393247799999998E-2</v>
      </c>
      <c r="W21" s="23">
        <v>5.2799800000000002E-5</v>
      </c>
      <c r="Y21" s="3">
        <f ca="1">0.000001*0.0000478181*($AC$4*Crysol!G21+$AC$5*Crysol!H21+$AC$6*Crysol!I21)-$AC$7</f>
        <v>2.6485076696824053E-2</v>
      </c>
      <c r="Z21" s="3">
        <f t="shared" ca="1" si="2"/>
        <v>3.024782690259233</v>
      </c>
      <c r="AE21" s="25">
        <v>3.6088216999999999E-2</v>
      </c>
      <c r="AF21" s="25">
        <v>8.1091195300000002E-2</v>
      </c>
      <c r="AG21" s="25">
        <v>7.4132299999999995E-5</v>
      </c>
      <c r="AI21" s="3">
        <f ca="1">0.000001*0.0000478181*($AM$4*Crysol!G21+$AM$5*Crysol!H21+$AM$6*Crysol!I21)-$AM$7</f>
        <v>8.1067606988784777E-2</v>
      </c>
      <c r="AJ21" s="3">
        <f t="shared" ca="1" si="3"/>
        <v>0.10124620392136387</v>
      </c>
      <c r="AO21" s="27">
        <v>3.6088216999999999E-2</v>
      </c>
      <c r="AP21" s="27">
        <v>0.1801585704</v>
      </c>
      <c r="AQ21" s="27">
        <v>1.4439840000000001E-4</v>
      </c>
      <c r="AS21" s="3">
        <f ca="1">0.000001*0.0000478181*($AW$4*Crysol!G21+$AW$5*Crysol!H21+$AW$6*Crysol!I21)-$AW$7</f>
        <v>0.17878642421687105</v>
      </c>
      <c r="AT21" s="3">
        <f t="shared" ca="1" si="4"/>
        <v>90.297557201995843</v>
      </c>
      <c r="BA21" s="28"/>
    </row>
    <row r="22" spans="1:53" x14ac:dyDescent="0.25">
      <c r="A22" s="18">
        <v>3.7271402799999999E-2</v>
      </c>
      <c r="B22" s="18">
        <v>1.0541357999999999E-3</v>
      </c>
      <c r="C22" s="18">
        <v>3.8042800000000001E-5</v>
      </c>
      <c r="E22" s="3">
        <f ca="1">0.000001*0.0000478181*($I$4*Crysol!G22+$I$5*Crysol!H22+$I$6*Crysol!I22)-$I$7</f>
        <v>1.0954264040131528E-3</v>
      </c>
      <c r="F22" s="3">
        <f t="shared" ca="1" si="0"/>
        <v>1.1780331824562322</v>
      </c>
      <c r="H22" s="1" t="s">
        <v>41</v>
      </c>
      <c r="I22" s="9">
        <f ca="1">I8+S8+AC8+AM8+AW8</f>
        <v>225.24832553877349</v>
      </c>
      <c r="K22" s="21">
        <v>3.7271402799999999E-2</v>
      </c>
      <c r="L22" s="21">
        <v>6.2986053999999998E-3</v>
      </c>
      <c r="M22" s="21">
        <v>4.1313200000000003E-5</v>
      </c>
      <c r="O22" s="3">
        <f ca="1">0.000001*0.0000478181*($S$4*Crysol!G22+$S$5*Crysol!H22+$S$6*Crysol!I22)-$S$7</f>
        <v>6.3323690954001227E-3</v>
      </c>
      <c r="P22" s="3">
        <f t="shared" ca="1" si="1"/>
        <v>0.66791666000372141</v>
      </c>
      <c r="U22" s="23">
        <v>3.7271402799999999E-2</v>
      </c>
      <c r="V22" s="23">
        <v>2.59773973E-2</v>
      </c>
      <c r="W22" s="23">
        <v>5.1521999999999999E-5</v>
      </c>
      <c r="Y22" s="3">
        <f ca="1">0.000001*0.0000478181*($AC$4*Crysol!G22+$AC$5*Crysol!H22+$AC$6*Crysol!I22)-$AC$7</f>
        <v>2.6065285208593376E-2</v>
      </c>
      <c r="Z22" s="3">
        <f t="shared" ca="1" si="2"/>
        <v>2.9098649503498812</v>
      </c>
      <c r="AE22" s="25">
        <v>3.7271402799999999E-2</v>
      </c>
      <c r="AF22" s="25">
        <v>7.9662799800000003E-2</v>
      </c>
      <c r="AG22" s="25">
        <v>7.4335100000000006E-5</v>
      </c>
      <c r="AI22" s="3">
        <f ca="1">0.000001*0.0000478181*($AM$4*Crysol!G22+$AM$5*Crysol!H22+$AM$6*Crysol!I22)-$AM$7</f>
        <v>7.9684226484761214E-2</v>
      </c>
      <c r="AJ22" s="3">
        <f t="shared" ca="1" si="3"/>
        <v>8.3084899762450398E-2</v>
      </c>
      <c r="AO22" s="27">
        <v>3.7271402799999999E-2</v>
      </c>
      <c r="AP22" s="27">
        <v>0.17687851190000001</v>
      </c>
      <c r="AQ22" s="27">
        <v>1.3946330000000001E-4</v>
      </c>
      <c r="AS22" s="3">
        <f ca="1">0.000001*0.0000478181*($AW$4*Crysol!G22+$AW$5*Crysol!H22+$AW$6*Crysol!I22)-$AW$7</f>
        <v>0.1755923057672959</v>
      </c>
      <c r="AT22" s="3">
        <f t="shared" ca="1" si="4"/>
        <v>85.05527975085154</v>
      </c>
    </row>
    <row r="23" spans="1:53" x14ac:dyDescent="0.25">
      <c r="A23" s="18">
        <v>3.8454588499999998E-2</v>
      </c>
      <c r="B23" s="18">
        <v>1.0084854000000001E-3</v>
      </c>
      <c r="C23" s="18">
        <v>3.7798900000000002E-5</v>
      </c>
      <c r="E23" s="3">
        <f ca="1">0.000001*0.0000478181*($I$4*Crysol!G23+$I$5*Crysol!H23+$I$6*Crysol!I23)-$I$7</f>
        <v>1.0802235918239865E-3</v>
      </c>
      <c r="F23" s="3">
        <f t="shared" ca="1" si="0"/>
        <v>3.6019902181652261</v>
      </c>
      <c r="H23" s="3"/>
      <c r="K23" s="21">
        <v>3.8454588499999998E-2</v>
      </c>
      <c r="L23" s="21">
        <v>6.259962E-3</v>
      </c>
      <c r="M23" s="21">
        <v>4.282E-5</v>
      </c>
      <c r="O23" s="3">
        <f ca="1">0.000001*0.0000478181*($S$4*Crysol!G23+$S$5*Crysol!H23+$S$6*Crysol!I23)-$S$7</f>
        <v>6.2394664896975221E-3</v>
      </c>
      <c r="P23" s="3">
        <f t="shared" ca="1" si="1"/>
        <v>0.22909950245162305</v>
      </c>
      <c r="R23" s="3"/>
      <c r="U23" s="23">
        <v>3.8454588499999998E-2</v>
      </c>
      <c r="V23" s="23">
        <v>2.5543883399999998E-2</v>
      </c>
      <c r="W23" s="23">
        <v>4.9760299999999999E-5</v>
      </c>
      <c r="Y23" s="3">
        <f ca="1">0.000001*0.0000478181*($AC$4*Crysol!G23+$AC$5*Crysol!H23+$AC$6*Crysol!I23)-$AC$7</f>
        <v>2.5645493755842453E-2</v>
      </c>
      <c r="Z23" s="3">
        <f t="shared" ca="1" si="2"/>
        <v>4.1697494929092649</v>
      </c>
      <c r="AB23" s="3"/>
      <c r="AE23" s="25">
        <v>3.8454588499999998E-2</v>
      </c>
      <c r="AF23" s="25">
        <v>7.8162908599999997E-2</v>
      </c>
      <c r="AG23" s="25">
        <v>6.87511E-5</v>
      </c>
      <c r="AI23" s="3">
        <f ca="1">0.000001*0.0000478181*($AM$4*Crysol!G23+$AM$5*Crysol!H23+$AM$6*Crysol!I23)-$AM$7</f>
        <v>7.8300846097657611E-2</v>
      </c>
      <c r="AJ23" s="3">
        <f t="shared" ca="1" si="3"/>
        <v>4.0253660918589862</v>
      </c>
      <c r="AL23" s="3"/>
      <c r="AO23" s="27">
        <v>3.8454588499999998E-2</v>
      </c>
      <c r="AP23" s="27">
        <v>0.1733336747</v>
      </c>
      <c r="AQ23" s="27">
        <v>1.3320389999999999E-4</v>
      </c>
      <c r="AS23" s="3">
        <f ca="1">0.000001*0.0000478181*($AW$4*Crysol!G23+$AW$5*Crysol!H23+$AW$6*Crysol!I23)-$AW$7</f>
        <v>0.17239818758767983</v>
      </c>
      <c r="AT23" s="3">
        <f t="shared" ca="1" si="4"/>
        <v>49.322120141368345</v>
      </c>
      <c r="AV23" s="3"/>
    </row>
    <row r="24" spans="1:53" x14ac:dyDescent="0.25">
      <c r="A24" s="18">
        <v>3.9637770500000002E-2</v>
      </c>
      <c r="B24" s="18">
        <v>1.0676094999999999E-3</v>
      </c>
      <c r="C24" s="18">
        <v>3.65217E-5</v>
      </c>
      <c r="E24" s="3">
        <f ca="1">0.000001*0.0000478181*($I$4*Crysol!G24+$I$5*Crysol!H24+$I$6*Crysol!I24)-$I$7</f>
        <v>1.0650208271763052E-3</v>
      </c>
      <c r="F24" s="3">
        <f t="shared" ca="1" si="0"/>
        <v>5.0240315661216773E-3</v>
      </c>
      <c r="K24" s="21">
        <v>3.9637770500000002E-2</v>
      </c>
      <c r="L24" s="21">
        <v>6.1470843000000002E-3</v>
      </c>
      <c r="M24" s="21">
        <v>4.02427E-5</v>
      </c>
      <c r="O24" s="3">
        <f ca="1">0.000001*0.0000478181*($S$4*Crysol!G24+$S$5*Crysol!H24+$S$6*Crysol!I24)-$S$7</f>
        <v>6.1465641745153728E-3</v>
      </c>
      <c r="P24" s="3">
        <f t="shared" ca="1" si="1"/>
        <v>1.6704829399289249E-4</v>
      </c>
      <c r="U24" s="23">
        <v>3.9637770500000002E-2</v>
      </c>
      <c r="V24" s="23">
        <v>2.51462124E-2</v>
      </c>
      <c r="W24" s="23">
        <v>4.9861599999999997E-5</v>
      </c>
      <c r="Y24" s="3">
        <f ca="1">0.000001*0.0000478181*($AC$4*Crysol!G24+$AC$5*Crysol!H24+$AC$6*Crysol!I24)-$AC$7</f>
        <v>2.5225703615842674E-2</v>
      </c>
      <c r="Z24" s="3">
        <f t="shared" ca="1" si="2"/>
        <v>2.5415921393102416</v>
      </c>
      <c r="AE24" s="25">
        <v>3.9637770500000002E-2</v>
      </c>
      <c r="AF24" s="25">
        <v>7.6916299800000004E-2</v>
      </c>
      <c r="AG24" s="25">
        <v>7.2378400000000005E-5</v>
      </c>
      <c r="AI24" s="3">
        <f ca="1">0.000001*0.0000478181*($AM$4*Crysol!G24+$AM$5*Crysol!H24+$AM$6*Crysol!I24)-$AM$7</f>
        <v>7.6917470036592966E-2</v>
      </c>
      <c r="AJ24" s="3">
        <f t="shared" ca="1" si="3"/>
        <v>2.6141433066681957E-4</v>
      </c>
      <c r="AO24" s="27">
        <v>3.9637770500000002E-2</v>
      </c>
      <c r="AP24" s="27">
        <v>0.17047305409999999</v>
      </c>
      <c r="AQ24" s="27">
        <v>1.4713930000000001E-4</v>
      </c>
      <c r="AS24" s="3">
        <f ca="1">0.000001*0.0000478181*($AW$4*Crysol!G24+$AW$5*Crysol!H24+$AW$6*Crysol!I24)-$AW$7</f>
        <v>0.16920407939655274</v>
      </c>
      <c r="AT24" s="3">
        <f t="shared" ca="1" si="4"/>
        <v>74.378695669868065</v>
      </c>
    </row>
    <row r="25" spans="1:53" x14ac:dyDescent="0.25">
      <c r="A25" s="18">
        <v>4.08209488E-2</v>
      </c>
      <c r="B25" s="18">
        <v>1.0574069E-3</v>
      </c>
      <c r="C25" s="18">
        <v>3.5642000000000002E-5</v>
      </c>
      <c r="E25" s="3">
        <f ca="1">0.000001*0.0000478181*($I$4*Crysol!G25+$I$5*Crysol!H25+$I$6*Crysol!I25)-$I$7</f>
        <v>1.0488946254208324E-3</v>
      </c>
      <c r="F25" s="3">
        <f t="shared" ca="1" si="0"/>
        <v>5.7038371378050859E-2</v>
      </c>
      <c r="K25" s="21">
        <v>4.08209488E-2</v>
      </c>
      <c r="L25" s="21">
        <v>6.0399724000000004E-3</v>
      </c>
      <c r="M25" s="21">
        <v>3.7890199999999999E-5</v>
      </c>
      <c r="O25" s="3">
        <f ca="1">0.000001*0.0000478181*($S$4*Crysol!G25+$S$5*Crysol!H25+$S$6*Crysol!I25)-$S$7</f>
        <v>6.0482320053386936E-3</v>
      </c>
      <c r="P25" s="3">
        <f t="shared" ca="1" si="1"/>
        <v>4.7518726964035293E-2</v>
      </c>
      <c r="U25" s="23">
        <v>4.08209488E-2</v>
      </c>
      <c r="V25" s="23">
        <v>2.4666631599999999E-2</v>
      </c>
      <c r="W25" s="23">
        <v>4.8789799999999998E-5</v>
      </c>
      <c r="Y25" s="3">
        <f ca="1">0.000001*0.0000478181*($AC$4*Crysol!G25+$AC$5*Crysol!H25+$AC$6*Crysol!I25)-$AC$7</f>
        <v>2.4782778909261005E-2</v>
      </c>
      <c r="Z25" s="3">
        <f t="shared" ca="1" si="2"/>
        <v>5.6670915756739682</v>
      </c>
      <c r="AE25" s="25">
        <v>4.08209488E-2</v>
      </c>
      <c r="AF25" s="25">
        <v>7.5302504000000006E-2</v>
      </c>
      <c r="AG25" s="25">
        <v>6.72987E-5</v>
      </c>
      <c r="AI25" s="3">
        <f ca="1">0.000001*0.0000478181*($AM$4*Crysol!G25+$AM$5*Crysol!H25+$AM$6*Crysol!I25)-$AM$7</f>
        <v>7.5461380779319465E-2</v>
      </c>
      <c r="AJ25" s="3">
        <f t="shared" ca="1" si="3"/>
        <v>5.5732369096479966</v>
      </c>
      <c r="AO25" s="27">
        <v>4.08209488E-2</v>
      </c>
      <c r="AP25" s="27">
        <v>0.1662905365</v>
      </c>
      <c r="AQ25" s="27">
        <v>1.3018949999999999E-4</v>
      </c>
      <c r="AS25" s="3">
        <f ca="1">0.000001*0.0000478181*($AW$4*Crysol!G25+$AW$5*Crysol!H25+$AW$6*Crysol!I25)-$AW$7</f>
        <v>0.16584666217242655</v>
      </c>
      <c r="AT25" s="3">
        <f t="shared" ca="1" si="4"/>
        <v>11.624335516868227</v>
      </c>
    </row>
    <row r="26" spans="1:53" x14ac:dyDescent="0.25">
      <c r="A26" s="18">
        <v>4.2004119600000001E-2</v>
      </c>
      <c r="B26" s="18">
        <v>1.0233703999999999E-3</v>
      </c>
      <c r="C26" s="18">
        <v>3.3876800000000001E-5</v>
      </c>
      <c r="E26" s="3">
        <f ca="1">0.000001*0.0000478181*($I$4*Crysol!G26+$I$5*Crysol!H26+$I$6*Crysol!I26)-$I$7</f>
        <v>1.0323610567948079E-3</v>
      </c>
      <c r="F26" s="3">
        <f t="shared" ca="1" si="0"/>
        <v>7.0433306763960188E-2</v>
      </c>
      <c r="K26" s="21">
        <v>4.2004119600000001E-2</v>
      </c>
      <c r="L26" s="21">
        <v>5.9492486000000001E-3</v>
      </c>
      <c r="M26" s="21">
        <v>3.8041299999999998E-5</v>
      </c>
      <c r="O26" s="3">
        <f ca="1">0.000001*0.0000478181*($S$4*Crysol!G26+$S$5*Crysol!H26+$S$6*Crysol!I26)-$S$7</f>
        <v>5.9475045170438601E-3</v>
      </c>
      <c r="P26" s="3">
        <f t="shared" ca="1" si="1"/>
        <v>2.1019557851761125E-3</v>
      </c>
      <c r="U26" s="23">
        <v>4.2004119600000001E-2</v>
      </c>
      <c r="V26" s="23">
        <v>2.4089384799999999E-2</v>
      </c>
      <c r="W26" s="23">
        <v>4.6193399999999997E-5</v>
      </c>
      <c r="Y26" s="3">
        <f ca="1">0.000001*0.0000478181*($AC$4*Crysol!G26+$AC$5*Crysol!H26+$AC$6*Crysol!I26)-$AC$7</f>
        <v>2.4329648767268803E-2</v>
      </c>
      <c r="Z26" s="3">
        <f t="shared" ca="1" si="2"/>
        <v>27.053124410478357</v>
      </c>
      <c r="AE26" s="25">
        <v>4.2004119600000001E-2</v>
      </c>
      <c r="AF26" s="25">
        <v>7.3634698999999998E-2</v>
      </c>
      <c r="AG26" s="25">
        <v>6.2954599999999995E-5</v>
      </c>
      <c r="AI26" s="3">
        <f ca="1">0.000001*0.0000478181*($AM$4*Crysol!G26+$AM$5*Crysol!H26+$AM$6*Crysol!I26)-$AM$7</f>
        <v>7.3973215602761669E-2</v>
      </c>
      <c r="AJ26" s="3">
        <f t="shared" ca="1" si="3"/>
        <v>28.91378916323675</v>
      </c>
      <c r="AO26" s="27">
        <v>4.2004119600000001E-2</v>
      </c>
      <c r="AP26" s="27">
        <v>0.16278195379999999</v>
      </c>
      <c r="AQ26" s="27">
        <v>1.2552479999999999E-4</v>
      </c>
      <c r="AS26" s="3">
        <f ca="1">0.000001*0.0000478181*($AW$4*Crysol!G26+$AW$5*Crysol!H26+$AW$6*Crysol!I26)-$AW$7</f>
        <v>0.16241720498563428</v>
      </c>
      <c r="AT26" s="3">
        <f t="shared" ca="1" si="4"/>
        <v>8.4436204212396682</v>
      </c>
    </row>
    <row r="27" spans="1:53" x14ac:dyDescent="0.25">
      <c r="A27" s="18">
        <v>4.3187290400000002E-2</v>
      </c>
      <c r="B27" s="18">
        <v>1.0663577E-3</v>
      </c>
      <c r="C27" s="18">
        <v>3.3628899999999999E-5</v>
      </c>
      <c r="E27" s="3">
        <f ca="1">0.000001*0.0000478181*($I$4*Crysol!G27+$I$5*Crysol!H27+$I$6*Crysol!I27)-$I$7</f>
        <v>1.0158274881687831E-3</v>
      </c>
      <c r="F27" s="3">
        <f t="shared" ca="1" si="0"/>
        <v>2.2577555273465011</v>
      </c>
      <c r="K27" s="21">
        <v>4.3187290400000002E-2</v>
      </c>
      <c r="L27" s="21">
        <v>5.8792936999999997E-3</v>
      </c>
      <c r="M27" s="21">
        <v>3.5792299999999999E-5</v>
      </c>
      <c r="O27" s="3">
        <f ca="1">0.000001*0.0000478181*($S$4*Crysol!G27+$S$5*Crysol!H27+$S$6*Crysol!I27)-$S$7</f>
        <v>5.8467770287490275E-3</v>
      </c>
      <c r="P27" s="3">
        <f t="shared" ca="1" si="1"/>
        <v>0.82534010081908094</v>
      </c>
      <c r="U27" s="23">
        <v>4.3187290400000002E-2</v>
      </c>
      <c r="V27" s="23">
        <v>2.3660596499999999E-2</v>
      </c>
      <c r="W27" s="23">
        <v>4.6202100000000003E-5</v>
      </c>
      <c r="Y27" s="3">
        <f ca="1">0.000001*0.0000478181*($AC$4*Crysol!G27+$AC$5*Crysol!H27+$AC$6*Crysol!I27)-$AC$7</f>
        <v>2.3876518625276597E-2</v>
      </c>
      <c r="Z27" s="3">
        <f t="shared" ca="1" si="2"/>
        <v>21.840916622712822</v>
      </c>
      <c r="AE27" s="25">
        <v>4.3187290400000002E-2</v>
      </c>
      <c r="AF27" s="25">
        <v>7.2218097699999997E-2</v>
      </c>
      <c r="AG27" s="25">
        <v>7.3787899999999999E-5</v>
      </c>
      <c r="AI27" s="3">
        <f ca="1">0.000001*0.0000478181*($AM$4*Crysol!G27+$AM$5*Crysol!H27+$AM$6*Crysol!I27)-$AM$7</f>
        <v>7.2485050426203845E-2</v>
      </c>
      <c r="AJ27" s="3">
        <f t="shared" ca="1" si="3"/>
        <v>13.088757446807698</v>
      </c>
      <c r="AO27" s="27">
        <v>4.3187290400000002E-2</v>
      </c>
      <c r="AP27" s="27">
        <v>0.15925335879999999</v>
      </c>
      <c r="AQ27" s="27">
        <v>1.4942929999999999E-4</v>
      </c>
      <c r="AS27" s="3">
        <f ca="1">0.000001*0.0000478181*($AW$4*Crysol!G27+$AW$5*Crysol!H27+$AW$6*Crysol!I27)-$AW$7</f>
        <v>0.15898774779884201</v>
      </c>
      <c r="AT27" s="3">
        <f t="shared" ca="1" si="4"/>
        <v>3.1595162517304822</v>
      </c>
    </row>
    <row r="28" spans="1:53" x14ac:dyDescent="0.25">
      <c r="A28" s="18">
        <v>4.4370457500000002E-2</v>
      </c>
      <c r="B28" s="18">
        <v>9.7223850000000001E-4</v>
      </c>
      <c r="C28" s="18">
        <v>3.3378399999999999E-5</v>
      </c>
      <c r="E28" s="3">
        <f ca="1">0.000001*0.0000478181*($I$4*Crysol!G28+$I$5*Crysol!H28+$I$6*Crysol!I28)-$I$7</f>
        <v>9.9929397124637071E-4</v>
      </c>
      <c r="F28" s="3">
        <f t="shared" ca="1" si="0"/>
        <v>0.65702088647872792</v>
      </c>
      <c r="K28" s="21">
        <v>4.4370457500000002E-2</v>
      </c>
      <c r="L28" s="21">
        <v>5.7840319000000001E-3</v>
      </c>
      <c r="M28" s="21">
        <v>3.7160199999999997E-5</v>
      </c>
      <c r="O28" s="3">
        <f ca="1">0.000001*0.0000478181*($S$4*Crysol!G28+$S$5*Crysol!H28+$S$6*Crysol!I28)-$S$7</f>
        <v>5.7460498554481971E-3</v>
      </c>
      <c r="P28" s="3">
        <f t="shared" ca="1" si="1"/>
        <v>1.0447216438376368</v>
      </c>
      <c r="U28" s="23">
        <v>4.4370457500000002E-2</v>
      </c>
      <c r="V28" s="23">
        <v>2.3240489900000001E-2</v>
      </c>
      <c r="W28" s="23">
        <v>4.6100300000000003E-5</v>
      </c>
      <c r="Y28" s="3">
        <f ca="1">0.000001*0.0000478181*($AC$4*Crysol!G28+$AC$5*Crysol!H28+$AC$6*Crysol!I28)-$AC$7</f>
        <v>2.3423389900308487E-2</v>
      </c>
      <c r="Z28" s="3">
        <f t="shared" ca="1" si="2"/>
        <v>15.740550217535379</v>
      </c>
      <c r="AE28" s="25">
        <v>4.4370457500000002E-2</v>
      </c>
      <c r="AF28" s="25">
        <v>7.0616289999999998E-2</v>
      </c>
      <c r="AG28" s="25">
        <v>7.3767400000000001E-5</v>
      </c>
      <c r="AI28" s="3">
        <f ca="1">0.000001*0.0000478181*($AM$4*Crysol!G28+$AM$5*Crysol!H28+$AM$6*Crysol!I28)-$AM$7</f>
        <v>7.0996889903421428E-2</v>
      </c>
      <c r="AJ28" s="3">
        <f t="shared" ca="1" si="3"/>
        <v>26.620021031372126</v>
      </c>
      <c r="AO28" s="27">
        <v>4.4370457500000002E-2</v>
      </c>
      <c r="AP28" s="27">
        <v>0.15596257150000001</v>
      </c>
      <c r="AQ28" s="27">
        <v>1.4781279999999999E-4</v>
      </c>
      <c r="AS28" s="3">
        <f ca="1">0.000001*0.0000478181*($AW$4*Crysol!G28+$AW$5*Crysol!H28+$AW$6*Crysol!I28)-$AW$7</f>
        <v>0.15555830133661427</v>
      </c>
      <c r="AT28" s="3">
        <f t="shared" ca="1" si="4"/>
        <v>7.4803047629934172</v>
      </c>
    </row>
    <row r="29" spans="1:53" x14ac:dyDescent="0.25">
      <c r="A29" s="18">
        <v>4.5553620900000001E-2</v>
      </c>
      <c r="B29" s="18">
        <v>9.2066629999999999E-4</v>
      </c>
      <c r="C29" s="18">
        <v>3.3413500000000001E-5</v>
      </c>
      <c r="E29" s="3">
        <f ca="1">0.000001*0.0000478181*($I$4*Crysol!G29+$I$5*Crysol!H29+$I$6*Crysol!I29)-$I$7</f>
        <v>9.8276050602756995E-4</v>
      </c>
      <c r="F29" s="3">
        <f t="shared" ca="1" si="0"/>
        <v>3.4534901174368264</v>
      </c>
      <c r="K29" s="21">
        <v>4.5553620900000001E-2</v>
      </c>
      <c r="L29" s="21">
        <v>5.6355284E-3</v>
      </c>
      <c r="M29" s="21">
        <v>3.7001100000000001E-5</v>
      </c>
      <c r="O29" s="3">
        <f ca="1">0.000001*0.0000478181*($S$4*Crysol!G29+$S$5*Crysol!H29+$S$6*Crysol!I29)-$S$7</f>
        <v>5.6453229971413698E-3</v>
      </c>
      <c r="P29" s="3">
        <f t="shared" ca="1" si="1"/>
        <v>7.0071898629944562E-2</v>
      </c>
      <c r="U29" s="23">
        <v>4.5553620900000001E-2</v>
      </c>
      <c r="V29" s="23">
        <v>2.2774042599999999E-2</v>
      </c>
      <c r="W29" s="23">
        <v>4.6115200000000002E-5</v>
      </c>
      <c r="Y29" s="3">
        <f ca="1">0.000001*0.0000478181*($AC$4*Crysol!G29+$AC$5*Crysol!H29+$AC$6*Crysol!I29)-$AC$7</f>
        <v>2.2970262592364465E-2</v>
      </c>
      <c r="Z29" s="3">
        <f t="shared" ca="1" si="2"/>
        <v>18.104991112308646</v>
      </c>
      <c r="AE29" s="25">
        <v>4.5553620900000001E-2</v>
      </c>
      <c r="AF29" s="25">
        <v>6.9246716799999997E-2</v>
      </c>
      <c r="AG29" s="25">
        <v>6.27406E-5</v>
      </c>
      <c r="AI29" s="3">
        <f ca="1">0.000001*0.0000478181*($AM$4*Crysol!G29+$AM$5*Crysol!H29+$AM$6*Crysol!I29)-$AM$7</f>
        <v>6.9508734034414418E-2</v>
      </c>
      <c r="AJ29" s="3">
        <f t="shared" ca="1" si="3"/>
        <v>17.440638544891314</v>
      </c>
      <c r="AO29" s="27">
        <v>4.5553620900000001E-2</v>
      </c>
      <c r="AP29" s="27">
        <v>0.15239942070000001</v>
      </c>
      <c r="AQ29" s="27">
        <v>1.25606E-4</v>
      </c>
      <c r="AS29" s="3">
        <f ca="1">0.000001*0.0000478181*($AW$4*Crysol!G29+$AW$5*Crysol!H29+$AW$6*Crysol!I29)-$AW$7</f>
        <v>0.15212886559895106</v>
      </c>
      <c r="AT29" s="3">
        <f t="shared" ca="1" si="4"/>
        <v>4.6397083532895209</v>
      </c>
    </row>
    <row r="30" spans="1:53" x14ac:dyDescent="0.25">
      <c r="A30" s="18">
        <v>4.67367806E-2</v>
      </c>
      <c r="B30" s="18">
        <v>9.7334829999999996E-4</v>
      </c>
      <c r="C30" s="18">
        <v>3.4357699999999998E-5</v>
      </c>
      <c r="E30" s="3">
        <f ca="1">0.000001*0.0000478181*($I$4*Crysol!G30+$I$5*Crysol!H30+$I$6*Crysol!I30)-$I$7</f>
        <v>9.6622709251238128E-4</v>
      </c>
      <c r="F30" s="3">
        <f t="shared" ca="1" si="0"/>
        <v>4.2959489622608919E-2</v>
      </c>
      <c r="K30" s="21">
        <v>4.67367806E-2</v>
      </c>
      <c r="L30" s="21">
        <v>5.5780639000000002E-3</v>
      </c>
      <c r="M30" s="21">
        <v>3.7619200000000001E-5</v>
      </c>
      <c r="O30" s="3">
        <f ca="1">0.000001*0.0000478181*($S$4*Crysol!G30+$S$5*Crysol!H30+$S$6*Crysol!I30)-$S$7</f>
        <v>5.5445964538285474E-3</v>
      </c>
      <c r="P30" s="3">
        <f t="shared" ca="1" si="1"/>
        <v>0.79145465113862801</v>
      </c>
      <c r="U30" s="23">
        <v>4.67367806E-2</v>
      </c>
      <c r="V30" s="23">
        <v>2.2403894000000001E-2</v>
      </c>
      <c r="W30" s="23">
        <v>4.4685599999999998E-5</v>
      </c>
      <c r="Y30" s="3">
        <f ca="1">0.000001*0.0000478181*($AC$4*Crysol!G30+$AC$5*Crysol!H30+$AC$6*Crysol!I30)-$AC$7</f>
        <v>2.2517136701444528E-2</v>
      </c>
      <c r="Z30" s="3">
        <f t="shared" ca="1" si="2"/>
        <v>6.4222211258407089</v>
      </c>
      <c r="AE30" s="25">
        <v>4.67367806E-2</v>
      </c>
      <c r="AF30" s="25">
        <v>6.8010911300000004E-2</v>
      </c>
      <c r="AG30" s="25">
        <v>6.6488499999999999E-5</v>
      </c>
      <c r="AI30" s="3">
        <f ca="1">0.000001*0.0000478181*($AM$4*Crysol!G30+$AM$5*Crysol!H30+$AM$6*Crysol!I30)-$AM$7</f>
        <v>6.8020582819182773E-2</v>
      </c>
      <c r="AJ30" s="3">
        <f t="shared" ca="1" si="3"/>
        <v>2.1159057783540724E-2</v>
      </c>
      <c r="AO30" s="27">
        <v>4.67367806E-2</v>
      </c>
      <c r="AP30" s="27">
        <v>0.148984015</v>
      </c>
      <c r="AQ30" s="27">
        <v>1.3499399999999999E-4</v>
      </c>
      <c r="AS30" s="3">
        <f ca="1">0.000001*0.0000478181*($AW$4*Crysol!G30+$AW$5*Crysol!H30+$AW$6*Crysol!I30)-$AW$7</f>
        <v>0.14869944058585238</v>
      </c>
      <c r="AT30" s="3">
        <f t="shared" ca="1" si="4"/>
        <v>4.4438845607937889</v>
      </c>
    </row>
    <row r="31" spans="1:53" x14ac:dyDescent="0.25">
      <c r="A31" s="18">
        <v>4.7919936500000003E-2</v>
      </c>
      <c r="B31" s="18">
        <v>9.2694999999999995E-4</v>
      </c>
      <c r="C31" s="18">
        <v>3.4535600000000002E-5</v>
      </c>
      <c r="E31" s="3">
        <f ca="1">0.000001*0.0000478181*($I$4*Crysol!G31+$I$5*Crysol!H31+$I$6*Crysol!I31)-$I$7</f>
        <v>9.4969373209819971E-4</v>
      </c>
      <c r="F31" s="3">
        <f t="shared" ca="1" si="0"/>
        <v>0.4337000288592508</v>
      </c>
      <c r="K31" s="21">
        <v>4.7919936500000003E-2</v>
      </c>
      <c r="L31" s="21">
        <v>5.4226392E-3</v>
      </c>
      <c r="M31" s="21">
        <v>3.9014200000000003E-5</v>
      </c>
      <c r="O31" s="3">
        <f ca="1">0.000001*0.0000478181*($S$4*Crysol!G31+$S$5*Crysol!H31+$S$6*Crysol!I31)-$S$7</f>
        <v>5.4438702340230795E-3</v>
      </c>
      <c r="P31" s="3">
        <f t="shared" ca="1" si="1"/>
        <v>0.29613986946488985</v>
      </c>
      <c r="U31" s="23">
        <v>4.7919936500000003E-2</v>
      </c>
      <c r="V31" s="23">
        <v>2.1949976699999998E-2</v>
      </c>
      <c r="W31" s="23">
        <v>4.73566E-5</v>
      </c>
      <c r="Y31" s="3">
        <f ca="1">0.000001*0.0000478181*($AC$4*Crysol!G31+$AC$5*Crysol!H31+$AC$6*Crysol!I31)-$AC$7</f>
        <v>2.2064012265846627E-2</v>
      </c>
      <c r="Z31" s="3">
        <f t="shared" ca="1" si="2"/>
        <v>5.798552786117618</v>
      </c>
      <c r="AE31" s="25">
        <v>4.7919936500000003E-2</v>
      </c>
      <c r="AF31" s="25">
        <v>6.6308267399999996E-2</v>
      </c>
      <c r="AG31" s="25">
        <v>6.6755100000000001E-5</v>
      </c>
      <c r="AI31" s="3">
        <f ca="1">0.000001*0.0000478181*($AM$4*Crysol!G31+$AM$5*Crysol!H31+$AM$6*Crysol!I31)-$AM$7</f>
        <v>6.6532436383504243E-2</v>
      </c>
      <c r="AJ31" s="3">
        <f t="shared" ca="1" si="3"/>
        <v>11.276703026557191</v>
      </c>
      <c r="AO31" s="27">
        <v>4.7919936500000003E-2</v>
      </c>
      <c r="AP31" s="27">
        <v>0.14529538149999999</v>
      </c>
      <c r="AQ31" s="27">
        <v>1.3284239999999999E-4</v>
      </c>
      <c r="AS31" s="3">
        <f ca="1">0.000001*0.0000478181*($AW$4*Crysol!G31+$AW$5*Crysol!H31+$AW$6*Crysol!I31)-$AW$7</f>
        <v>0.14527002658717134</v>
      </c>
      <c r="AT31" s="3">
        <f t="shared" ca="1" si="4"/>
        <v>3.6429299238921638E-2</v>
      </c>
    </row>
    <row r="32" spans="1:53" x14ac:dyDescent="0.25">
      <c r="A32" s="18">
        <v>4.9103088699999999E-2</v>
      </c>
      <c r="B32" s="18">
        <v>9.3815049999999996E-4</v>
      </c>
      <c r="C32" s="18">
        <v>3.4407499999999999E-5</v>
      </c>
      <c r="E32" s="3">
        <f ca="1">0.000001*0.0000478181*($I$4*Crysol!G32+$I$5*Crysol!H32+$I$6*Crysol!I32)-$I$7</f>
        <v>9.331604233876298E-4</v>
      </c>
      <c r="F32" s="3">
        <f t="shared" ca="1" si="0"/>
        <v>2.1033337456117435E-2</v>
      </c>
      <c r="K32" s="21">
        <v>4.9103088699999999E-2</v>
      </c>
      <c r="L32" s="21">
        <v>5.3862924999999997E-3</v>
      </c>
      <c r="M32" s="21">
        <v>4.0020900000000002E-5</v>
      </c>
      <c r="O32" s="3">
        <f ca="1">0.000001*0.0000478181*($S$4*Crysol!G32+$S$5*Crysol!H32+$S$6*Crysol!I32)-$S$7</f>
        <v>5.343144329211613E-3</v>
      </c>
      <c r="P32" s="3">
        <f t="shared" ca="1" si="1"/>
        <v>1.1623878888069052</v>
      </c>
      <c r="U32" s="23">
        <v>4.9103088699999999E-2</v>
      </c>
      <c r="V32" s="23">
        <v>2.1411325799999999E-2</v>
      </c>
      <c r="W32" s="23">
        <v>5.2296799999999997E-5</v>
      </c>
      <c r="Y32" s="3">
        <f ca="1">0.000001*0.0000478181*($AC$4*Crysol!G32+$AC$5*Crysol!H32+$AC$6*Crysol!I32)-$AC$7</f>
        <v>2.1610889247272825E-2</v>
      </c>
      <c r="Z32" s="3">
        <f t="shared" ca="1" si="2"/>
        <v>14.561689410256976</v>
      </c>
      <c r="AE32" s="25">
        <v>4.9103088699999999E-2</v>
      </c>
      <c r="AF32" s="25">
        <v>6.4670138099999996E-2</v>
      </c>
      <c r="AG32" s="25">
        <v>9.7818000000000004E-5</v>
      </c>
      <c r="AI32" s="3">
        <f ca="1">0.000001*0.0000478181*($AM$4*Crysol!G32+$AM$5*Crysol!H32+$AM$6*Crysol!I32)-$AM$7</f>
        <v>6.5044294601601105E-2</v>
      </c>
      <c r="AJ32" s="3">
        <f t="shared" ca="1" si="3"/>
        <v>14.630832373084271</v>
      </c>
      <c r="AO32" s="27">
        <v>4.9103088699999999E-2</v>
      </c>
      <c r="AP32" s="27">
        <v>0.141424939</v>
      </c>
      <c r="AQ32" s="27">
        <v>2.0171699999999999E-4</v>
      </c>
      <c r="AS32" s="3">
        <f ca="1">0.000001*0.0000478181*($AW$4*Crysol!G32+$AW$5*Crysol!H32+$AW$6*Crysol!I32)-$AW$7</f>
        <v>0.1418406233130548</v>
      </c>
      <c r="AT32" s="3">
        <f t="shared" ca="1" si="4"/>
        <v>4.2466089429183969</v>
      </c>
    </row>
    <row r="33" spans="1:46" x14ac:dyDescent="0.25">
      <c r="A33" s="18">
        <v>5.0286233399999998E-2</v>
      </c>
      <c r="B33" s="18">
        <v>1.0131251E-3</v>
      </c>
      <c r="C33" s="18">
        <v>3.5200100000000002E-5</v>
      </c>
      <c r="E33" s="3">
        <f ca="1">0.000001*0.0000478181*($I$4*Crysol!G33+$I$5*Crysol!H33+$I$6*Crysol!I33)-$I$7</f>
        <v>9.1664488390839189E-4</v>
      </c>
      <c r="F33" s="3">
        <f t="shared" ca="1" si="0"/>
        <v>7.5125736122240045</v>
      </c>
      <c r="K33" s="21">
        <v>5.0286233399999998E-2</v>
      </c>
      <c r="L33" s="21">
        <v>5.3587760999999996E-3</v>
      </c>
      <c r="M33" s="21">
        <v>3.8918000000000002E-5</v>
      </c>
      <c r="O33" s="3">
        <f ca="1">0.000001*0.0000478181*($S$4*Crysol!G33+$S$5*Crysol!H33+$S$6*Crysol!I33)-$S$7</f>
        <v>5.2426482908253151E-3</v>
      </c>
      <c r="P33" s="3">
        <f t="shared" ca="1" si="1"/>
        <v>8.9037188566162051</v>
      </c>
      <c r="U33" s="23">
        <v>5.0286233399999998E-2</v>
      </c>
      <c r="V33" s="23">
        <v>2.10931208E-2</v>
      </c>
      <c r="W33" s="23">
        <v>4.7905100000000003E-5</v>
      </c>
      <c r="Y33" s="3">
        <f ca="1">0.000001*0.0000478181*($AC$4*Crysol!G33+$AC$5*Crysol!H33+$AC$6*Crysol!I33)-$AC$7</f>
        <v>2.1159602382772126E-2</v>
      </c>
      <c r="Z33" s="3">
        <f t="shared" ca="1" si="2"/>
        <v>1.925924237485795</v>
      </c>
      <c r="AE33" s="25">
        <v>5.0286233399999998E-2</v>
      </c>
      <c r="AF33" s="25">
        <v>6.3621677500000001E-2</v>
      </c>
      <c r="AG33" s="25">
        <v>7.31798E-5</v>
      </c>
      <c r="AI33" s="3">
        <f ca="1">0.000001*0.0000478181*($AM$4*Crysol!G33+$AM$5*Crysol!H33+$AM$6*Crysol!I33)-$AM$7</f>
        <v>6.356421215768733E-2</v>
      </c>
      <c r="AJ33" s="3">
        <f t="shared" ca="1" si="3"/>
        <v>0.61663697103556292</v>
      </c>
      <c r="AO33" s="27">
        <v>5.0286233399999998E-2</v>
      </c>
      <c r="AP33" s="27">
        <v>0.1387905777</v>
      </c>
      <c r="AQ33" s="27">
        <v>1.539503E-4</v>
      </c>
      <c r="AS33" s="3">
        <f ca="1">0.000001*0.0000478181*($AW$4*Crysol!G33+$AW$5*Crysol!H33+$AW$6*Crysol!I33)-$AW$7</f>
        <v>0.13843244204492927</v>
      </c>
      <c r="AT33" s="3">
        <f t="shared" ca="1" si="4"/>
        <v>5.4117040928957945</v>
      </c>
    </row>
    <row r="34" spans="1:46" x14ac:dyDescent="0.25">
      <c r="A34" s="18">
        <v>5.1469374399999997E-2</v>
      </c>
      <c r="B34" s="18">
        <v>8.4591410000000005E-4</v>
      </c>
      <c r="C34" s="18">
        <v>3.4149200000000002E-5</v>
      </c>
      <c r="E34" s="3">
        <f ca="1">0.000001*0.0000478181*($I$4*Crysol!G34+$I$5*Crysol!H34+$I$6*Crysol!I34)-$I$7</f>
        <v>9.0018474732018344E-4</v>
      </c>
      <c r="F34" s="3">
        <f t="shared" ca="1" si="0"/>
        <v>2.5256253923301637</v>
      </c>
      <c r="K34" s="21">
        <v>5.1469374399999997E-2</v>
      </c>
      <c r="L34" s="21">
        <v>5.1803062999999996E-3</v>
      </c>
      <c r="M34" s="21">
        <v>3.7901799999999997E-5</v>
      </c>
      <c r="O34" s="3">
        <f ca="1">0.000001*0.0000478181*($S$4*Crysol!G34+$S$5*Crysol!H34+$S$6*Crysol!I34)-$S$7</f>
        <v>5.1428708493211446E-3</v>
      </c>
      <c r="P34" s="3">
        <f t="shared" ca="1" si="1"/>
        <v>0.97554309790933824</v>
      </c>
      <c r="U34" s="23">
        <v>5.1469374399999997E-2</v>
      </c>
      <c r="V34" s="23">
        <v>2.05812696E-2</v>
      </c>
      <c r="W34" s="23">
        <v>4.7160899999999998E-5</v>
      </c>
      <c r="Y34" s="3">
        <f ca="1">0.000001*0.0000478181*($AC$4*Crysol!G34+$AC$5*Crysol!H34+$AC$6*Crysol!I34)-$AC$7</f>
        <v>2.0714061493106974E-2</v>
      </c>
      <c r="Z34" s="3">
        <f t="shared" ca="1" si="2"/>
        <v>7.9282795672556547</v>
      </c>
      <c r="AE34" s="25">
        <v>5.1469374399999997E-2</v>
      </c>
      <c r="AF34" s="25">
        <v>6.1794653499999998E-2</v>
      </c>
      <c r="AG34" s="25">
        <v>7.6888899999999995E-5</v>
      </c>
      <c r="AI34" s="3">
        <f ca="1">0.000001*0.0000478181*($AM$4*Crysol!G34+$AM$5*Crysol!H34+$AM$6*Crysol!I34)-$AM$7</f>
        <v>6.2109358609966449E-2</v>
      </c>
      <c r="AJ34" s="3">
        <f t="shared" ca="1" si="3"/>
        <v>16.752525741774182</v>
      </c>
      <c r="AO34" s="27">
        <v>5.1469374399999997E-2</v>
      </c>
      <c r="AP34" s="27">
        <v>0.1348828524</v>
      </c>
      <c r="AQ34" s="27">
        <v>1.518677E-4</v>
      </c>
      <c r="AS34" s="3">
        <f ca="1">0.000001*0.0000478181*($AW$4*Crysol!G34+$AW$5*Crysol!H34+$AW$6*Crysol!I34)-$AW$7</f>
        <v>0.1350907021855661</v>
      </c>
      <c r="AT34" s="3">
        <f t="shared" ca="1" si="4"/>
        <v>1.8731317709151489</v>
      </c>
    </row>
    <row r="35" spans="1:46" x14ac:dyDescent="0.25">
      <c r="A35" s="18">
        <v>5.2652515499999997E-2</v>
      </c>
      <c r="B35" s="18">
        <v>9.2543680000000002E-4</v>
      </c>
      <c r="C35" s="18">
        <v>3.3293600000000003E-5</v>
      </c>
      <c r="E35" s="3">
        <f ca="1">0.000001*0.0000478181*($I$4*Crysol!G35+$I$5*Crysol!H35+$I$6*Crysol!I35)-$I$7</f>
        <v>8.8372460934075126E-4</v>
      </c>
      <c r="F35" s="3">
        <f t="shared" ca="1" si="0"/>
        <v>1.5696559942567807</v>
      </c>
      <c r="K35" s="21">
        <v>5.2652515499999997E-2</v>
      </c>
      <c r="L35" s="21">
        <v>5.0746988999999998E-3</v>
      </c>
      <c r="M35" s="21">
        <v>3.4829999999999997E-5</v>
      </c>
      <c r="O35" s="3">
        <f ca="1">0.000001*0.0000478181*($S$4*Crysol!G35+$S$5*Crysol!H35+$S$6*Crysol!I35)-$S$7</f>
        <v>5.043093399383706E-3</v>
      </c>
      <c r="P35" s="3">
        <f t="shared" ca="1" si="1"/>
        <v>0.82341428780284087</v>
      </c>
      <c r="U35" s="23">
        <v>5.2652515499999997E-2</v>
      </c>
      <c r="V35" s="23">
        <v>2.0170772399999998E-2</v>
      </c>
      <c r="W35" s="23">
        <v>4.3670700000000002E-5</v>
      </c>
      <c r="Y35" s="3">
        <f ca="1">0.000001*0.0000478181*($AC$4*Crysol!G35+$AC$5*Crysol!H35+$AC$6*Crysol!I35)-$AC$7</f>
        <v>2.0268520565784362E-2</v>
      </c>
      <c r="Z35" s="3">
        <f t="shared" ca="1" si="2"/>
        <v>5.0099907826801982</v>
      </c>
      <c r="AE35" s="25">
        <v>5.2652515499999997E-2</v>
      </c>
      <c r="AF35" s="25">
        <v>6.0421600899999997E-2</v>
      </c>
      <c r="AG35" s="25">
        <v>6.9042999999999996E-5</v>
      </c>
      <c r="AI35" s="3">
        <f ca="1">0.000001*0.0000478181*($AM$4*Crysol!G35+$AM$5*Crysol!H35+$AM$6*Crysol!I35)-$AM$7</f>
        <v>6.0654504939280228E-2</v>
      </c>
      <c r="AJ35" s="3">
        <f t="shared" ca="1" si="3"/>
        <v>11.379278687886394</v>
      </c>
      <c r="AO35" s="27">
        <v>5.2652515499999997E-2</v>
      </c>
      <c r="AP35" s="27">
        <v>0.13134649400000001</v>
      </c>
      <c r="AQ35" s="27">
        <v>1.3624669999999999E-4</v>
      </c>
      <c r="AS35" s="3">
        <f ca="1">0.000001*0.0000478181*($AW$4*Crysol!G35+$AW$5*Crysol!H35+$AW$6*Crysol!I35)-$AW$7</f>
        <v>0.13174896204375641</v>
      </c>
      <c r="AT35" s="3">
        <f t="shared" ca="1" si="4"/>
        <v>8.7259118485682574</v>
      </c>
    </row>
    <row r="36" spans="1:46" x14ac:dyDescent="0.25">
      <c r="A36" s="18">
        <v>5.3835648999999999E-2</v>
      </c>
      <c r="B36" s="18">
        <v>9.1176150000000004E-4</v>
      </c>
      <c r="C36" s="18">
        <v>3.1888499999999998E-5</v>
      </c>
      <c r="E36" s="3">
        <f ca="1">0.000001*0.0000478181*($I$4*Crysol!G36+$I$5*Crysol!H36+$I$6*Crysol!I36)-$I$7</f>
        <v>8.67264577094311E-4</v>
      </c>
      <c r="F36" s="3">
        <f t="shared" ca="1" si="0"/>
        <v>1.9471157805219492</v>
      </c>
      <c r="K36" s="21">
        <v>5.3835648999999999E-2</v>
      </c>
      <c r="L36" s="21">
        <v>4.9183908999999998E-3</v>
      </c>
      <c r="M36" s="21">
        <v>3.5025499999999999E-5</v>
      </c>
      <c r="O36" s="3">
        <f ca="1">0.000001*0.0000478181*($S$4*Crysol!G36+$S$5*Crysol!H36+$S$6*Crysol!I36)-$S$7</f>
        <v>4.9433165903745727E-3</v>
      </c>
      <c r="P36" s="3">
        <f t="shared" ca="1" si="1"/>
        <v>0.50643732303395239</v>
      </c>
      <c r="U36" s="23">
        <v>5.3835648999999999E-2</v>
      </c>
      <c r="V36" s="23">
        <v>1.96134411E-2</v>
      </c>
      <c r="W36" s="23">
        <v>4.2488299999999998E-5</v>
      </c>
      <c r="Y36" s="3">
        <f ca="1">0.000001*0.0000478181*($AC$4*Crysol!G36+$AC$5*Crysol!H36+$AC$6*Crysol!I36)-$AC$7</f>
        <v>1.9822982500428972E-2</v>
      </c>
      <c r="Z36" s="3">
        <f t="shared" ca="1" si="2"/>
        <v>24.322094664319359</v>
      </c>
      <c r="AE36" s="25">
        <v>5.3835648999999999E-2</v>
      </c>
      <c r="AF36" s="25">
        <v>5.8852475100000003E-2</v>
      </c>
      <c r="AG36" s="25">
        <v>6.4957100000000002E-5</v>
      </c>
      <c r="AI36" s="3">
        <f ca="1">0.000001*0.0000478181*($AM$4*Crysol!G36+$AM$5*Crysol!H36+$AM$6*Crysol!I36)-$AM$7</f>
        <v>5.9199660613961091E-2</v>
      </c>
      <c r="AJ36" s="3">
        <f t="shared" ca="1" si="3"/>
        <v>28.567348788872557</v>
      </c>
      <c r="AO36" s="27">
        <v>5.3835648999999999E-2</v>
      </c>
      <c r="AP36" s="27">
        <v>0.1277300119</v>
      </c>
      <c r="AQ36" s="27">
        <v>1.2967450000000001E-4</v>
      </c>
      <c r="AS36" s="3">
        <f ca="1">0.000001*0.0000478181*($AW$4*Crysol!G36+$AW$5*Crysol!H36+$AW$6*Crysol!I36)-$AW$7</f>
        <v>0.12840724336787765</v>
      </c>
      <c r="AT36" s="3">
        <f t="shared" ca="1" si="4"/>
        <v>27.275021084187781</v>
      </c>
    </row>
    <row r="37" spans="1:46" x14ac:dyDescent="0.25">
      <c r="A37" s="18">
        <v>5.5018778900000002E-2</v>
      </c>
      <c r="B37" s="18">
        <v>9.0162589999999996E-4</v>
      </c>
      <c r="C37" s="18">
        <v>3.1479700000000003E-5</v>
      </c>
      <c r="E37" s="3">
        <f ca="1">0.000001*0.0000478181*($I$4*Crysol!G37+$I$5*Crysol!H37+$I$6*Crysol!I37)-$I$7</f>
        <v>8.5080459493191995E-4</v>
      </c>
      <c r="F37" s="3">
        <f t="shared" ca="1" si="0"/>
        <v>2.6063363248208935</v>
      </c>
      <c r="K37" s="21">
        <v>5.5018778900000002E-2</v>
      </c>
      <c r="L37" s="21">
        <v>4.8969011E-3</v>
      </c>
      <c r="M37" s="21">
        <v>3.4323299999999997E-5</v>
      </c>
      <c r="O37" s="3">
        <f ca="1">0.000001*0.0000478181*($S$4*Crysol!G37+$S$5*Crysol!H37+$S$6*Crysol!I37)-$S$7</f>
        <v>4.843540084963056E-3</v>
      </c>
      <c r="P37" s="3">
        <f t="shared" ca="1" si="1"/>
        <v>2.4169634994851945</v>
      </c>
      <c r="U37" s="23">
        <v>5.5018778900000002E-2</v>
      </c>
      <c r="V37" s="23">
        <v>1.9207136699999999E-2</v>
      </c>
      <c r="W37" s="23">
        <v>4.2156500000000002E-5</v>
      </c>
      <c r="Y37" s="3">
        <f ca="1">0.000001*0.0000478181*($AC$4*Crysol!G37+$AC$5*Crysol!H37+$AC$6*Crysol!I37)-$AC$7</f>
        <v>1.9377445790742267E-2</v>
      </c>
      <c r="Z37" s="3">
        <f t="shared" ca="1" si="2"/>
        <v>16.320992564273304</v>
      </c>
      <c r="AE37" s="25">
        <v>5.5018778900000002E-2</v>
      </c>
      <c r="AF37" s="25">
        <v>5.7289525899999999E-2</v>
      </c>
      <c r="AG37" s="25">
        <v>6.2369199999999999E-5</v>
      </c>
      <c r="AI37" s="3">
        <f ca="1">0.000001*0.0000478181*($AM$4*Crysol!G37+$AM$5*Crysol!H37+$AM$6*Crysol!I37)-$AM$7</f>
        <v>5.7744820715394773E-2</v>
      </c>
      <c r="AJ37" s="3">
        <f t="shared" ca="1" si="3"/>
        <v>53.289919331426596</v>
      </c>
      <c r="AO37" s="27">
        <v>5.5018778900000002E-2</v>
      </c>
      <c r="AP37" s="27">
        <v>0.12432860580000001</v>
      </c>
      <c r="AQ37" s="27">
        <v>1.251724E-4</v>
      </c>
      <c r="AS37" s="3">
        <f ca="1">0.000001*0.0000478181*($AW$4*Crysol!G37+$AW$5*Crysol!H37+$AW$6*Crysol!I37)-$AW$7</f>
        <v>0.12506553486007138</v>
      </c>
      <c r="AT37" s="3">
        <f t="shared" ca="1" si="4"/>
        <v>34.660450814590192</v>
      </c>
    </row>
    <row r="38" spans="1:46" x14ac:dyDescent="0.25">
      <c r="A38" s="18">
        <v>5.6201901300000003E-2</v>
      </c>
      <c r="B38" s="18">
        <v>8.2103099999999995E-4</v>
      </c>
      <c r="C38" s="18">
        <v>2.9711599999999999E-5</v>
      </c>
      <c r="E38" s="3">
        <f ca="1">0.000001*0.0000478181*($I$4*Crysol!G38+$I$5*Crysol!H38+$I$6*Crysol!I38)-$I$7</f>
        <v>8.3434471711129731E-4</v>
      </c>
      <c r="F38" s="3">
        <f t="shared" ca="1" si="0"/>
        <v>0.20079207623809273</v>
      </c>
      <c r="K38" s="21">
        <v>5.6201901300000003E-2</v>
      </c>
      <c r="L38" s="21">
        <v>4.7084711999999997E-3</v>
      </c>
      <c r="M38" s="21">
        <v>3.3828699999999997E-5</v>
      </c>
      <c r="O38" s="3">
        <f ca="1">0.000001*0.0000478181*($S$4*Crysol!G38+$S$5*Crysol!H38+$S$6*Crysol!I38)-$S$7</f>
        <v>4.7437642120465792E-3</v>
      </c>
      <c r="P38" s="3">
        <f t="shared" ca="1" si="1"/>
        <v>1.0884458590367994</v>
      </c>
      <c r="U38" s="23">
        <v>5.6201901300000003E-2</v>
      </c>
      <c r="V38" s="23">
        <v>1.87009946E-2</v>
      </c>
      <c r="W38" s="23">
        <v>3.9567200000000003E-5</v>
      </c>
      <c r="Y38" s="3">
        <f ca="1">0.000001*0.0000478181*($AC$4*Crysol!G38+$AC$5*Crysol!H38+$AC$6*Crysol!I38)-$AC$7</f>
        <v>1.8931911905365313E-2</v>
      </c>
      <c r="Z38" s="3">
        <f t="shared" ca="1" si="2"/>
        <v>34.059818199410991</v>
      </c>
      <c r="AE38" s="25">
        <v>5.6201901300000003E-2</v>
      </c>
      <c r="AF38" s="25">
        <v>5.5735964300000003E-2</v>
      </c>
      <c r="AG38" s="25">
        <v>5.9253799999999998E-5</v>
      </c>
      <c r="AI38" s="3">
        <f ca="1">0.000001*0.0000478181*($AM$4*Crysol!G38+$AM$5*Crysol!H38+$AM$6*Crysol!I38)-$AM$7</f>
        <v>5.6289990039230201E-2</v>
      </c>
      <c r="AJ38" s="3">
        <f t="shared" ca="1" si="3"/>
        <v>87.423355012312584</v>
      </c>
      <c r="AO38" s="27">
        <v>5.6201901300000003E-2</v>
      </c>
      <c r="AP38" s="27">
        <v>0.1206687167</v>
      </c>
      <c r="AQ38" s="27">
        <v>1.181711E-4</v>
      </c>
      <c r="AS38" s="3">
        <f ca="1">0.000001*0.0000478181*($AW$4*Crysol!G38+$AW$5*Crysol!H38+$AW$6*Crysol!I38)-$AW$7</f>
        <v>0.12172384753574955</v>
      </c>
      <c r="AT38" s="3">
        <f t="shared" ca="1" si="4"/>
        <v>79.724182419630765</v>
      </c>
    </row>
    <row r="39" spans="1:46" x14ac:dyDescent="0.25">
      <c r="A39" s="18">
        <v>5.7385023700000003E-2</v>
      </c>
      <c r="B39" s="18">
        <v>7.8793679999999999E-4</v>
      </c>
      <c r="C39" s="18">
        <v>3.0070199999999999E-5</v>
      </c>
      <c r="E39" s="3">
        <f ca="1">0.000001*0.0000478181*($I$4*Crysol!G39+$I$5*Crysol!H39+$I$6*Crysol!I39)-$I$7</f>
        <v>8.1788483929067489E-4</v>
      </c>
      <c r="F39" s="3">
        <f t="shared" ca="1" si="0"/>
        <v>0.99189146934012262</v>
      </c>
      <c r="K39" s="21">
        <v>5.7385023700000003E-2</v>
      </c>
      <c r="L39" s="21">
        <v>4.6584838999999996E-3</v>
      </c>
      <c r="M39" s="21">
        <v>3.2391300000000003E-5</v>
      </c>
      <c r="O39" s="3">
        <f ca="1">0.000001*0.0000478181*($S$4*Crysol!G39+$S$5*Crysol!H39+$S$6*Crysol!I39)-$S$7</f>
        <v>4.6439883391301015E-3</v>
      </c>
      <c r="P39" s="3">
        <f t="shared" ca="1" si="1"/>
        <v>0.20026879792723454</v>
      </c>
      <c r="U39" s="23">
        <v>5.7385023700000003E-2</v>
      </c>
      <c r="V39" s="23">
        <v>1.8336059500000002E-2</v>
      </c>
      <c r="W39" s="23">
        <v>3.8084299999999997E-5</v>
      </c>
      <c r="Y39" s="3">
        <f ca="1">0.000001*0.0000478181*($AC$4*Crysol!G39+$AC$5*Crysol!H39+$AC$6*Crysol!I39)-$AC$7</f>
        <v>1.848637801998837E-2</v>
      </c>
      <c r="Z39" s="3">
        <f t="shared" ca="1" si="2"/>
        <v>15.578765034165285</v>
      </c>
      <c r="AE39" s="25">
        <v>5.7385023700000003E-2</v>
      </c>
      <c r="AF39" s="25">
        <v>5.43549433E-2</v>
      </c>
      <c r="AG39" s="25">
        <v>5.04317E-5</v>
      </c>
      <c r="AI39" s="3">
        <f ca="1">0.000001*0.0000478181*($AM$4*Crysol!G39+$AM$5*Crysol!H39+$AM$6*Crysol!I39)-$AM$7</f>
        <v>5.4835159363065621E-2</v>
      </c>
      <c r="AJ39" s="3">
        <f t="shared" ca="1" si="3"/>
        <v>90.670529073191048</v>
      </c>
      <c r="AO39" s="27">
        <v>5.7385023700000003E-2</v>
      </c>
      <c r="AP39" s="27">
        <v>0.1175683886</v>
      </c>
      <c r="AQ39" s="27">
        <v>9.6660899999999995E-5</v>
      </c>
      <c r="AS39" s="3">
        <f ca="1">0.000001*0.0000478181*($AW$4*Crysol!G39+$AW$5*Crysol!H39+$AW$6*Crysol!I39)-$AW$7</f>
        <v>0.11838216021142771</v>
      </c>
      <c r="AT39" s="3">
        <f t="shared" ca="1" si="4"/>
        <v>70.876685797186667</v>
      </c>
    </row>
    <row r="40" spans="1:46" x14ac:dyDescent="0.25">
      <c r="A40" s="18">
        <v>5.85681386E-2</v>
      </c>
      <c r="B40" s="18">
        <v>7.9047850000000001E-4</v>
      </c>
      <c r="C40" s="18">
        <v>2.9027199999999999E-5</v>
      </c>
      <c r="E40" s="3">
        <f ca="1">0.000001*0.0000478181*($I$4*Crysol!G40+$I$5*Crysol!H40+$I$6*Crysol!I40)-$I$7</f>
        <v>8.0142506581182098E-4</v>
      </c>
      <c r="F40" s="3">
        <f t="shared" ca="1" si="0"/>
        <v>0.14221502904439964</v>
      </c>
      <c r="K40" s="21">
        <v>5.85681386E-2</v>
      </c>
      <c r="L40" s="21">
        <v>4.5729400999999998E-3</v>
      </c>
      <c r="M40" s="21">
        <v>3.1928099999999997E-5</v>
      </c>
      <c r="O40" s="3">
        <f ca="1">0.000001*0.0000478181*($S$4*Crysol!G40+$S$5*Crysol!H40+$S$6*Crysol!I40)-$S$7</f>
        <v>4.544213098708662E-3</v>
      </c>
      <c r="P40" s="3">
        <f t="shared" ca="1" si="1"/>
        <v>0.80953277759096032</v>
      </c>
      <c r="U40" s="23">
        <v>5.85681386E-2</v>
      </c>
      <c r="V40" s="23">
        <v>1.78924445E-2</v>
      </c>
      <c r="W40" s="23">
        <v>3.8816799999999997E-5</v>
      </c>
      <c r="Y40" s="3">
        <f ca="1">0.000001*0.0000478181*($AC$4*Crysol!G40+$AC$5*Crysol!H40+$AC$6*Crysol!I40)-$AC$7</f>
        <v>1.8040846958921181E-2</v>
      </c>
      <c r="Z40" s="3">
        <f t="shared" ca="1" si="2"/>
        <v>14.616477892575693</v>
      </c>
      <c r="AE40" s="25">
        <v>5.85681386E-2</v>
      </c>
      <c r="AF40" s="25">
        <v>5.2851650899999998E-2</v>
      </c>
      <c r="AG40" s="25">
        <v>5.9422400000000002E-5</v>
      </c>
      <c r="AI40" s="3">
        <f ca="1">0.000001*0.0000478181*($AM$4*Crysol!G40+$AM$5*Crysol!H40+$AM$6*Crysol!I40)-$AM$7</f>
        <v>5.3380337909302786E-2</v>
      </c>
      <c r="AJ40" s="3">
        <f t="shared" ca="1" si="3"/>
        <v>79.158380702921619</v>
      </c>
      <c r="AO40" s="27">
        <v>5.85681386E-2</v>
      </c>
      <c r="AP40" s="27">
        <v>0.1141410172</v>
      </c>
      <c r="AQ40" s="27">
        <v>1.1639529999999999E-4</v>
      </c>
      <c r="AS40" s="3">
        <f ca="1">0.000001*0.0000478181*($AW$4*Crysol!G40+$AW$5*Crysol!H40+$AW$6*Crysol!I40)-$AW$7</f>
        <v>0.11504049407059032</v>
      </c>
      <c r="AT40" s="3">
        <f t="shared" ca="1" si="4"/>
        <v>59.718530502348848</v>
      </c>
    </row>
    <row r="41" spans="1:46" x14ac:dyDescent="0.25">
      <c r="A41" s="18">
        <v>5.9751246100000002E-2</v>
      </c>
      <c r="B41" s="18">
        <v>7.7868890000000002E-4</v>
      </c>
      <c r="C41" s="18">
        <v>2.9402100000000001E-5</v>
      </c>
      <c r="E41" s="3">
        <f ca="1">0.000001*0.0000478181*($I$4*Crysol!G41+$I$5*Crysol!H41+$I$6*Crysol!I41)-$I$7</f>
        <v>7.8496539528351186E-4</v>
      </c>
      <c r="F41" s="3">
        <f t="shared" ca="1" si="0"/>
        <v>4.5569861951535832E-2</v>
      </c>
      <c r="K41" s="21">
        <v>5.9751246100000002E-2</v>
      </c>
      <c r="L41" s="21">
        <v>4.4120731999999999E-3</v>
      </c>
      <c r="M41" s="21">
        <v>3.1627900000000003E-5</v>
      </c>
      <c r="O41" s="3">
        <f ca="1">0.000001*0.0000478181*($S$4*Crysol!G41+$S$5*Crysol!H41+$S$6*Crysol!I41)-$S$7</f>
        <v>4.4444384823489917E-3</v>
      </c>
      <c r="P41" s="3">
        <f t="shared" ca="1" si="1"/>
        <v>1.0471721565858976</v>
      </c>
      <c r="U41" s="23">
        <v>5.9751246100000002E-2</v>
      </c>
      <c r="V41" s="23">
        <v>1.7391199199999999E-2</v>
      </c>
      <c r="W41" s="23">
        <v>3.7015899999999999E-5</v>
      </c>
      <c r="Y41" s="3">
        <f ca="1">0.000001*0.0000478181*($AC$4*Crysol!G41+$AC$5*Crysol!H41+$AC$6*Crysol!I41)-$AC$7</f>
        <v>1.7595318684506287E-2</v>
      </c>
      <c r="Z41" s="3">
        <f t="shared" ca="1" si="2"/>
        <v>30.408311065586574</v>
      </c>
      <c r="AE41" s="25">
        <v>5.9751246100000002E-2</v>
      </c>
      <c r="AF41" s="25">
        <v>5.1571812500000001E-2</v>
      </c>
      <c r="AG41" s="25">
        <v>4.8766400000000001E-5</v>
      </c>
      <c r="AI41" s="3">
        <f ca="1">0.000001*0.0000478181*($AM$4*Crysol!G41+$AM$5*Crysol!H41+$AM$6*Crysol!I41)-$AM$7</f>
        <v>5.1925525554976315E-2</v>
      </c>
      <c r="AJ41" s="3">
        <f t="shared" ca="1" si="3"/>
        <v>52.609089462988962</v>
      </c>
      <c r="AO41" s="27">
        <v>5.9751246100000002E-2</v>
      </c>
      <c r="AP41" s="27">
        <v>0.1109464392</v>
      </c>
      <c r="AQ41" s="27">
        <v>9.2383E-5</v>
      </c>
      <c r="AS41" s="3">
        <f ca="1">0.000001*0.0000478181*($AW$4*Crysol!G41+$AW$5*Crysol!H41+$AW$6*Crysol!I41)-$AW$7</f>
        <v>0.11169884883079087</v>
      </c>
      <c r="AT41" s="3">
        <f t="shared" ca="1" si="4"/>
        <v>66.332225625558763</v>
      </c>
    </row>
    <row r="42" spans="1:46" x14ac:dyDescent="0.25">
      <c r="A42" s="18">
        <v>6.0934349899999997E-2</v>
      </c>
      <c r="B42" s="18">
        <v>8.0401050000000003E-4</v>
      </c>
      <c r="C42" s="18">
        <v>2.8821000000000001E-5</v>
      </c>
      <c r="E42" s="3">
        <f ca="1">0.000001*0.0000478181*($I$4*Crysol!G42+$I$5*Crysol!H42+$I$6*Crysol!I42)-$I$7</f>
        <v>7.6940060982076382E-4</v>
      </c>
      <c r="F42" s="3">
        <f t="shared" ca="1" si="0"/>
        <v>1.4420567496472212</v>
      </c>
      <c r="K42" s="21">
        <v>6.0934349899999997E-2</v>
      </c>
      <c r="L42" s="21">
        <v>4.3302135999999996E-3</v>
      </c>
      <c r="M42" s="21">
        <v>3.1150399999999999E-5</v>
      </c>
      <c r="O42" s="3">
        <f ca="1">0.000001*0.0000478181*($S$4*Crysol!G42+$S$5*Crysol!H42+$S$6*Crysol!I42)-$S$7</f>
        <v>4.3506712061888763E-3</v>
      </c>
      <c r="P42" s="3">
        <f t="shared" ca="1" si="1"/>
        <v>0.43130289449335096</v>
      </c>
      <c r="U42" s="23">
        <v>6.0934349899999997E-2</v>
      </c>
      <c r="V42" s="23">
        <v>1.6982629900000001E-2</v>
      </c>
      <c r="W42" s="23">
        <v>3.7357000000000002E-5</v>
      </c>
      <c r="Y42" s="3">
        <f ca="1">0.000001*0.0000478181*($AC$4*Crysol!G42+$AC$5*Crysol!H42+$AC$6*Crysol!I42)-$AC$7</f>
        <v>1.7180481236711728E-2</v>
      </c>
      <c r="Z42" s="3">
        <f t="shared" ca="1" si="2"/>
        <v>28.050072798895357</v>
      </c>
      <c r="AE42" s="25">
        <v>6.0934349899999997E-2</v>
      </c>
      <c r="AF42" s="25">
        <v>5.0210360400000001E-2</v>
      </c>
      <c r="AG42" s="25">
        <v>5.8511699999999997E-5</v>
      </c>
      <c r="AI42" s="3">
        <f ca="1">0.000001*0.0000478181*($AM$4*Crysol!G42+$AM$5*Crysol!H42+$AM$6*Crysol!I42)-$AM$7</f>
        <v>5.0580797391513561E-2</v>
      </c>
      <c r="AJ42" s="3">
        <f t="shared" ca="1" si="3"/>
        <v>40.081435230676533</v>
      </c>
      <c r="AO42" s="27">
        <v>6.0934349899999997E-2</v>
      </c>
      <c r="AP42" s="27">
        <v>0.1074615493</v>
      </c>
      <c r="AQ42" s="27">
        <v>1.152123E-4</v>
      </c>
      <c r="AS42" s="3">
        <f ca="1">0.000001*0.0000478181*($AW$4*Crysol!G42+$AW$5*Crysol!H42+$AW$6*Crysol!I42)-$AW$7</f>
        <v>0.10862304548857631</v>
      </c>
      <c r="AT42" s="3">
        <f t="shared" ca="1" si="4"/>
        <v>101.63373472068631</v>
      </c>
    </row>
    <row r="43" spans="1:46" x14ac:dyDescent="0.25">
      <c r="A43" s="18">
        <v>6.2117449900000003E-2</v>
      </c>
      <c r="B43" s="18">
        <v>7.992842E-4</v>
      </c>
      <c r="C43" s="18">
        <v>2.8742200000000001E-5</v>
      </c>
      <c r="E43" s="3">
        <f ca="1">0.000001*0.0000478181*($I$4*Crysol!G43+$I$5*Crysol!H43+$I$6*Crysol!I43)-$I$7</f>
        <v>7.5407410697662881E-4</v>
      </c>
      <c r="F43" s="3">
        <f t="shared" ca="1" si="0"/>
        <v>2.4741771240445507</v>
      </c>
      <c r="K43" s="21">
        <v>6.2117449900000003E-2</v>
      </c>
      <c r="L43" s="21">
        <v>4.2953109E-3</v>
      </c>
      <c r="M43" s="21">
        <v>3.0675E-5</v>
      </c>
      <c r="O43" s="3">
        <f ca="1">0.000001*0.0000478181*($S$4*Crysol!G43+$S$5*Crysol!H43+$S$6*Crysol!I43)-$S$7</f>
        <v>4.2585034895549151E-3</v>
      </c>
      <c r="P43" s="3">
        <f t="shared" ca="1" si="1"/>
        <v>1.4397974013630463</v>
      </c>
      <c r="U43" s="23">
        <v>6.2117449900000003E-2</v>
      </c>
      <c r="V43" s="23">
        <v>1.6687946400000001E-2</v>
      </c>
      <c r="W43" s="23">
        <v>3.5047199999999999E-5</v>
      </c>
      <c r="Y43" s="3">
        <f ca="1">0.000001*0.0000478181*($AC$4*Crysol!G43+$AC$5*Crysol!H43+$AC$6*Crysol!I43)-$AC$7</f>
        <v>1.6773815606177772E-2</v>
      </c>
      <c r="Z43" s="3">
        <f t="shared" ca="1" si="2"/>
        <v>6.0029986028542144</v>
      </c>
      <c r="AE43" s="25">
        <v>6.2117449900000003E-2</v>
      </c>
      <c r="AF43" s="25">
        <v>4.8844017099999998E-2</v>
      </c>
      <c r="AG43" s="25">
        <v>4.6785600000000001E-5</v>
      </c>
      <c r="AI43" s="3">
        <f ca="1">0.000001*0.0000478181*($AM$4*Crysol!G43+$AM$5*Crysol!H43+$AM$6*Crysol!I43)-$AM$7</f>
        <v>4.9265380182827286E-2</v>
      </c>
      <c r="AJ43" s="3">
        <f t="shared" ca="1" si="3"/>
        <v>81.112644101296354</v>
      </c>
      <c r="AO43" s="27">
        <v>6.2117449900000003E-2</v>
      </c>
      <c r="AP43" s="27">
        <v>0.1045204923</v>
      </c>
      <c r="AQ43" s="27">
        <v>8.5487099999999997E-5</v>
      </c>
      <c r="AS43" s="3">
        <f ca="1">0.000001*0.0000478181*($AW$4*Crysol!G43+$AW$5*Crysol!H43+$AW$6*Crysol!I43)-$AW$7</f>
        <v>0.10561802465234368</v>
      </c>
      <c r="AT43" s="3">
        <f t="shared" ca="1" si="4"/>
        <v>164.82895019911919</v>
      </c>
    </row>
    <row r="44" spans="1:46" x14ac:dyDescent="0.25">
      <c r="A44" s="18">
        <v>6.3300542500000001E-2</v>
      </c>
      <c r="B44" s="18">
        <v>7.800789E-4</v>
      </c>
      <c r="C44" s="18">
        <v>2.9004800000000001E-5</v>
      </c>
      <c r="E44" s="3">
        <f ca="1">0.000001*0.0000478181*($I$4*Crysol!G44+$I$5*Crysol!H44+$I$6*Crysol!I44)-$I$7</f>
        <v>7.3874769999600592E-4</v>
      </c>
      <c r="F44" s="3">
        <f t="shared" ca="1" si="0"/>
        <v>2.0305621147363455</v>
      </c>
      <c r="K44" s="21">
        <v>6.3300542500000001E-2</v>
      </c>
      <c r="L44" s="21">
        <v>4.2270952999999998E-3</v>
      </c>
      <c r="M44" s="21">
        <v>3.1000999999999997E-5</v>
      </c>
      <c r="O44" s="3">
        <f ca="1">0.000001*0.0000478181*($S$4*Crysol!G44+$S$5*Crysol!H44+$S$6*Crysol!I44)-$S$7</f>
        <v>4.1663363494073916E-3</v>
      </c>
      <c r="P44" s="3">
        <f t="shared" ca="1" si="1"/>
        <v>3.8412194772801276</v>
      </c>
      <c r="U44" s="23">
        <v>6.3300542500000001E-2</v>
      </c>
      <c r="V44" s="23">
        <v>1.6289800399999999E-2</v>
      </c>
      <c r="W44" s="23">
        <v>3.5575699999999999E-5</v>
      </c>
      <c r="Y44" s="3">
        <f ca="1">0.000001*0.0000478181*($AC$4*Crysol!G44+$AC$5*Crysol!H44+$AC$6*Crysol!I44)-$AC$7</f>
        <v>1.6367152519237486E-2</v>
      </c>
      <c r="Z44" s="3">
        <f t="shared" ca="1" si="2"/>
        <v>4.7275651773116225</v>
      </c>
      <c r="AE44" s="25">
        <v>6.3300542500000001E-2</v>
      </c>
      <c r="AF44" s="25">
        <v>4.7452732900000003E-2</v>
      </c>
      <c r="AG44" s="25">
        <v>5.2602200000000003E-5</v>
      </c>
      <c r="AI44" s="3">
        <f ca="1">0.000001*0.0000478181*($AM$4*Crysol!G44+$AM$5*Crysol!H44+$AM$6*Crysol!I44)-$AM$7</f>
        <v>4.7949971201752671E-2</v>
      </c>
      <c r="AJ44" s="3">
        <f t="shared" ca="1" si="3"/>
        <v>89.355508919607345</v>
      </c>
      <c r="AO44" s="27">
        <v>6.3300542500000001E-2</v>
      </c>
      <c r="AP44" s="27">
        <v>0.1013905406</v>
      </c>
      <c r="AQ44" s="27">
        <v>1.004478E-4</v>
      </c>
      <c r="AS44" s="3">
        <f ca="1">0.000001*0.0000478181*($AW$4*Crysol!G44+$AW$5*Crysol!H44+$AW$6*Crysol!I44)-$AW$7</f>
        <v>0.10261302261177856</v>
      </c>
      <c r="AT44" s="3">
        <f t="shared" ca="1" si="4"/>
        <v>148.11672342895938</v>
      </c>
    </row>
    <row r="45" spans="1:46" x14ac:dyDescent="0.25">
      <c r="A45" s="18">
        <v>6.4483635100000006E-2</v>
      </c>
      <c r="B45" s="18">
        <v>7.1902190000000001E-4</v>
      </c>
      <c r="C45" s="18">
        <v>2.7116099999999999E-5</v>
      </c>
      <c r="E45" s="3">
        <f ca="1">0.000001*0.0000478181*($I$4*Crysol!G45+$I$5*Crysol!H45+$I$6*Crysol!I45)-$I$7</f>
        <v>7.2342129301538292E-4</v>
      </c>
      <c r="F45" s="3">
        <f t="shared" ca="1" si="0"/>
        <v>2.6322738433125156E-2</v>
      </c>
      <c r="K45" s="21">
        <v>6.4483635100000006E-2</v>
      </c>
      <c r="L45" s="21">
        <v>4.1407105000000003E-3</v>
      </c>
      <c r="M45" s="21">
        <v>2.9886199999999999E-5</v>
      </c>
      <c r="O45" s="3">
        <f ca="1">0.000001*0.0000478181*($S$4*Crysol!G45+$S$5*Crysol!H45+$S$6*Crysol!I45)-$S$7</f>
        <v>4.074169209259868E-3</v>
      </c>
      <c r="P45" s="3">
        <f t="shared" ca="1" si="1"/>
        <v>4.9572525501931342</v>
      </c>
      <c r="U45" s="23">
        <v>6.4483635100000006E-2</v>
      </c>
      <c r="V45" s="23">
        <v>1.5773501200000001E-2</v>
      </c>
      <c r="W45" s="23">
        <v>3.4499799999999998E-5</v>
      </c>
      <c r="Y45" s="3">
        <f ca="1">0.000001*0.0000478181*($AC$4*Crysol!G45+$AC$5*Crysol!H45+$AC$6*Crysol!I45)-$AC$7</f>
        <v>1.5960489432297199E-2</v>
      </c>
      <c r="Z45" s="3">
        <f t="shared" ca="1" si="2"/>
        <v>29.376185177745217</v>
      </c>
      <c r="AE45" s="25">
        <v>6.4483635100000006E-2</v>
      </c>
      <c r="AF45" s="25">
        <v>4.6134498000000003E-2</v>
      </c>
      <c r="AG45" s="25">
        <v>4.4317000000000003E-5</v>
      </c>
      <c r="AI45" s="3">
        <f ca="1">0.000001*0.0000478181*($AM$4*Crysol!G45+$AM$5*Crysol!H45+$AM$6*Crysol!I45)-$AM$7</f>
        <v>4.663456222067805E-2</v>
      </c>
      <c r="AJ45" s="3">
        <f t="shared" ca="1" si="3"/>
        <v>127.32417099669377</v>
      </c>
      <c r="AO45" s="27">
        <v>6.4483635100000006E-2</v>
      </c>
      <c r="AP45" s="27">
        <v>9.83597264E-2</v>
      </c>
      <c r="AQ45" s="27">
        <v>7.9397100000000006E-5</v>
      </c>
      <c r="AS45" s="3">
        <f ca="1">0.000001*0.0000478181*($AW$4*Crysol!G45+$AW$5*Crysol!H45+$AW$6*Crysol!I45)-$AW$7</f>
        <v>9.9608020571213374E-2</v>
      </c>
      <c r="AT45" s="3">
        <f t="shared" ca="1" si="4"/>
        <v>247.18641862075597</v>
      </c>
    </row>
    <row r="46" spans="1:46" x14ac:dyDescent="0.25">
      <c r="A46" s="18">
        <v>6.5666720299999995E-2</v>
      </c>
      <c r="B46" s="18">
        <v>7.0863689999999999E-4</v>
      </c>
      <c r="C46" s="18">
        <v>2.71799E-5</v>
      </c>
      <c r="E46" s="3">
        <f ca="1">0.000001*0.0000478181*($I$4*Crysol!G46+$I$5*Crysol!H46+$I$6*Crysol!I46)-$I$7</f>
        <v>7.0809498189827215E-4</v>
      </c>
      <c r="F46" s="3">
        <f t="shared" ca="1" si="0"/>
        <v>3.9753155449357954E-4</v>
      </c>
      <c r="K46" s="21">
        <v>6.5666720299999995E-2</v>
      </c>
      <c r="L46" s="21">
        <v>4.0408908000000004E-3</v>
      </c>
      <c r="M46" s="21">
        <v>2.9896899999999998E-5</v>
      </c>
      <c r="O46" s="3">
        <f ca="1">0.000001*0.0000478181*($S$4*Crysol!G46+$S$5*Crysol!H46+$S$6*Crysol!I46)-$S$7</f>
        <v>3.9820026455987811E-3</v>
      </c>
      <c r="P46" s="3">
        <f t="shared" ca="1" si="1"/>
        <v>3.8797484583692201</v>
      </c>
      <c r="U46" s="23">
        <v>6.5666720299999995E-2</v>
      </c>
      <c r="V46" s="23">
        <v>1.5432133299999999E-2</v>
      </c>
      <c r="W46" s="23">
        <v>3.4001999999999997E-5</v>
      </c>
      <c r="Y46" s="3">
        <f ca="1">0.000001*0.0000478181*($AC$4*Crysol!G46+$AC$5*Crysol!H46+$AC$6*Crysol!I46)-$AC$7</f>
        <v>1.5553828888950579E-2</v>
      </c>
      <c r="Z46" s="3">
        <f t="shared" ca="1" si="2"/>
        <v>12.80975276160356</v>
      </c>
      <c r="AE46" s="25">
        <v>6.5666720299999995E-2</v>
      </c>
      <c r="AF46" s="25">
        <v>4.4910971100000002E-2</v>
      </c>
      <c r="AG46" s="25">
        <v>4.3013299999999997E-5</v>
      </c>
      <c r="AI46" s="3">
        <f ca="1">0.000001*0.0000478181*($AM$4*Crysol!G46+$AM$5*Crysol!H46+$AM$6*Crysol!I46)-$AM$7</f>
        <v>4.531916146721509E-2</v>
      </c>
      <c r="AJ46" s="3">
        <f t="shared" ca="1" si="3"/>
        <v>90.057518749036419</v>
      </c>
      <c r="AO46" s="27">
        <v>6.5666720299999995E-2</v>
      </c>
      <c r="AP46" s="27">
        <v>9.5316164199999998E-2</v>
      </c>
      <c r="AQ46" s="27">
        <v>7.9011599999999994E-5</v>
      </c>
      <c r="AS46" s="3">
        <f ca="1">0.000001*0.0000478181*($AW$4*Crysol!G46+$AW$5*Crysol!H46+$AW$6*Crysol!I46)-$AW$7</f>
        <v>9.6603037326315727E-2</v>
      </c>
      <c r="AT46" s="3">
        <f t="shared" ca="1" si="4"/>
        <v>265.27098523906585</v>
      </c>
    </row>
    <row r="47" spans="1:46" x14ac:dyDescent="0.25">
      <c r="A47" s="18">
        <v>6.6849798000000002E-2</v>
      </c>
      <c r="B47" s="18">
        <v>7.5149519999999999E-4</v>
      </c>
      <c r="C47" s="18">
        <v>2.6378599999999998E-5</v>
      </c>
      <c r="E47" s="3">
        <f ca="1">0.000001*0.0000478181*($I$4*Crysol!G47+$I$5*Crysol!H47+$I$6*Crysol!I47)-$I$7</f>
        <v>6.9276876794012584E-4</v>
      </c>
      <c r="F47" s="3">
        <f t="shared" ca="1" si="0"/>
        <v>4.9563703148097087</v>
      </c>
      <c r="K47" s="21">
        <v>6.6849798000000002E-2</v>
      </c>
      <c r="L47" s="21">
        <v>3.9669572999999998E-3</v>
      </c>
      <c r="M47" s="21">
        <v>2.9297499999999999E-5</v>
      </c>
      <c r="O47" s="3">
        <f ca="1">0.000001*0.0000478181*($S$4*Crysol!G47+$S$5*Crysol!H47+$S$6*Crysol!I47)-$S$7</f>
        <v>3.889836666214487E-3</v>
      </c>
      <c r="P47" s="3">
        <f t="shared" ca="1" si="1"/>
        <v>6.9291514552996265</v>
      </c>
      <c r="U47" s="23">
        <v>6.6849798000000002E-2</v>
      </c>
      <c r="V47" s="23">
        <v>1.5058958900000001E-2</v>
      </c>
      <c r="W47" s="23">
        <v>3.3376900000000002E-5</v>
      </c>
      <c r="Y47" s="3">
        <f ca="1">0.000001*0.0000478181*($AC$4*Crysol!G47+$AC$5*Crysol!H47+$AC$6*Crysol!I47)-$AC$7</f>
        <v>1.5147170923570511E-2</v>
      </c>
      <c r="Z47" s="3">
        <f t="shared" ca="1" si="2"/>
        <v>6.9849543893488137</v>
      </c>
      <c r="AE47" s="25">
        <v>6.6849798000000002E-2</v>
      </c>
      <c r="AF47" s="25">
        <v>4.3577726900000002E-2</v>
      </c>
      <c r="AG47" s="25">
        <v>4.32805E-5</v>
      </c>
      <c r="AI47" s="3">
        <f ca="1">0.000001*0.0000478181*($AM$4*Crysol!G47+$AM$5*Crysol!H47+$AM$6*Crysol!I47)-$AM$7</f>
        <v>4.4003769052547714E-2</v>
      </c>
      <c r="AJ47" s="3">
        <f t="shared" ca="1" si="3"/>
        <v>96.899291550530265</v>
      </c>
      <c r="AO47" s="27">
        <v>6.6849798000000002E-2</v>
      </c>
      <c r="AP47" s="27">
        <v>9.2338412999999994E-2</v>
      </c>
      <c r="AQ47" s="27">
        <v>7.7424500000000004E-5</v>
      </c>
      <c r="AS47" s="3">
        <f ca="1">0.000001*0.0000478181*($AW$4*Crysol!G47+$AW$5*Crysol!H47+$AW$6*Crysol!I47)-$AW$7</f>
        <v>9.3598073131081011E-2</v>
      </c>
      <c r="AT47" s="3">
        <f t="shared" ca="1" si="4"/>
        <v>264.6975667459036</v>
      </c>
    </row>
    <row r="48" spans="1:46" x14ac:dyDescent="0.25">
      <c r="A48" s="18">
        <v>6.8032868199999999E-2</v>
      </c>
      <c r="B48" s="18">
        <v>6.7434419999999997E-4</v>
      </c>
      <c r="C48" s="18">
        <v>2.67299E-5</v>
      </c>
      <c r="E48" s="3">
        <f ca="1">0.000001*0.0000478181*($I$4*Crysol!G48+$I$5*Crysol!H48+$I$6*Crysol!I48)-$I$7</f>
        <v>6.7744265114094476E-4</v>
      </c>
      <c r="F48" s="3">
        <f t="shared" ca="1" si="0"/>
        <v>1.3436762360576731E-2</v>
      </c>
      <c r="K48" s="21">
        <v>6.8032868199999999E-2</v>
      </c>
      <c r="L48" s="21">
        <v>3.8550843E-3</v>
      </c>
      <c r="M48" s="21">
        <v>2.7950199999999999E-5</v>
      </c>
      <c r="O48" s="3">
        <f ca="1">0.000001*0.0000478181*($S$4*Crysol!G48+$S$5*Crysol!H48+$S$6*Crysol!I48)-$S$7</f>
        <v>3.7976712711069878E-3</v>
      </c>
      <c r="P48" s="3">
        <f t="shared" ca="1" si="1"/>
        <v>4.2194036931113104</v>
      </c>
      <c r="U48" s="23">
        <v>6.8032868199999999E-2</v>
      </c>
      <c r="V48" s="23">
        <v>1.4635692400000001E-2</v>
      </c>
      <c r="W48" s="23">
        <v>3.2537999999999999E-5</v>
      </c>
      <c r="Y48" s="3">
        <f ca="1">0.000001*0.0000478181*($AC$4*Crysol!G48+$AC$5*Crysol!H48+$AC$6*Crysol!I48)-$AC$7</f>
        <v>1.4740515536156996E-2</v>
      </c>
      <c r="Z48" s="3">
        <f t="shared" ca="1" si="2"/>
        <v>10.378452175554578</v>
      </c>
      <c r="AE48" s="25">
        <v>6.8032868199999999E-2</v>
      </c>
      <c r="AF48" s="25">
        <v>4.2327538099999999E-2</v>
      </c>
      <c r="AG48" s="25">
        <v>4.0442399999999998E-5</v>
      </c>
      <c r="AI48" s="3">
        <f ca="1">0.000001*0.0000478181*($AM$4*Crysol!G48+$AM$5*Crysol!H48+$AM$6*Crysol!I48)-$AM$7</f>
        <v>4.2688384976675937E-2</v>
      </c>
      <c r="AJ48" s="3">
        <f t="shared" ca="1" si="3"/>
        <v>79.610813283134689</v>
      </c>
      <c r="AO48" s="27">
        <v>6.8032868199999999E-2</v>
      </c>
      <c r="AP48" s="27">
        <v>8.9371353400000006E-2</v>
      </c>
      <c r="AQ48" s="27">
        <v>7.5616099999999996E-5</v>
      </c>
      <c r="AS48" s="3">
        <f ca="1">0.000001*0.0000478181*($AW$4*Crysol!G48+$AW$5*Crysol!H48+$AW$6*Crysol!I48)-$AW$7</f>
        <v>9.0593127985509309E-2</v>
      </c>
      <c r="AT48" s="3">
        <f t="shared" ca="1" si="4"/>
        <v>261.06798995963095</v>
      </c>
    </row>
    <row r="49" spans="1:46" x14ac:dyDescent="0.25">
      <c r="A49" s="18">
        <v>6.9215930999999994E-2</v>
      </c>
      <c r="B49" s="18">
        <v>6.8397520000000004E-4</v>
      </c>
      <c r="C49" s="18">
        <v>2.5884299999999999E-5</v>
      </c>
      <c r="E49" s="3">
        <f ca="1">0.000001*0.0000478181*($I$4*Crysol!G49+$I$5*Crysol!H49+$I$6*Crysol!I49)-$I$7</f>
        <v>6.6211663020527558E-4</v>
      </c>
      <c r="F49" s="3">
        <f t="shared" ca="1" si="0"/>
        <v>0.7131331679175722</v>
      </c>
      <c r="K49" s="21">
        <v>6.9215930999999994E-2</v>
      </c>
      <c r="L49" s="21">
        <v>3.7174183000000002E-3</v>
      </c>
      <c r="M49" s="21">
        <v>2.8202900000000001E-5</v>
      </c>
      <c r="O49" s="3">
        <f ca="1">0.000001*0.0000478181*($S$4*Crysol!G49+$S$5*Crysol!H49+$S$6*Crysol!I49)-$S$7</f>
        <v>3.7055064524859254E-3</v>
      </c>
      <c r="P49" s="3">
        <f t="shared" ca="1" si="1"/>
        <v>0.1783900862831321</v>
      </c>
      <c r="U49" s="23">
        <v>6.9215930999999994E-2</v>
      </c>
      <c r="V49" s="23">
        <v>1.4292310000000001E-2</v>
      </c>
      <c r="W49" s="23">
        <v>3.2214800000000002E-5</v>
      </c>
      <c r="Y49" s="3">
        <f ca="1">0.000001*0.0000478181*($AC$4*Crysol!G49+$AC$5*Crysol!H49+$AC$6*Crysol!I49)-$AC$7</f>
        <v>1.4333862692337147E-2</v>
      </c>
      <c r="Z49" s="3">
        <f t="shared" ca="1" si="2"/>
        <v>1.6637476610350246</v>
      </c>
      <c r="AE49" s="25">
        <v>6.9215930999999994E-2</v>
      </c>
      <c r="AF49" s="25">
        <v>4.1063588099999999E-2</v>
      </c>
      <c r="AG49" s="25">
        <v>3.9475599999999999E-5</v>
      </c>
      <c r="AI49" s="3">
        <f ca="1">0.000001*0.0000478181*($AM$4*Crysol!G49+$AM$5*Crysol!H49+$AM$6*Crysol!I49)-$AM$7</f>
        <v>4.1373009128415808E-2</v>
      </c>
      <c r="AJ49" s="3">
        <f t="shared" ca="1" si="3"/>
        <v>61.438721696960329</v>
      </c>
      <c r="AO49" s="27">
        <v>6.9215930999999994E-2</v>
      </c>
      <c r="AP49" s="27">
        <v>8.6462043200000005E-2</v>
      </c>
      <c r="AQ49" s="27">
        <v>7.2180400000000004E-5</v>
      </c>
      <c r="AS49" s="3">
        <f ca="1">0.000001*0.0000478181*($AW$4*Crysol!G49+$AW$5*Crysol!H49+$AW$6*Crysol!I49)-$AW$7</f>
        <v>8.7588201635605087E-2</v>
      </c>
      <c r="AT49" s="3">
        <f t="shared" ca="1" si="4"/>
        <v>243.42233258529674</v>
      </c>
    </row>
    <row r="50" spans="1:46" x14ac:dyDescent="0.25">
      <c r="A50" s="18">
        <v>7.0398993800000004E-2</v>
      </c>
      <c r="B50" s="18">
        <v>6.5929129999999999E-4</v>
      </c>
      <c r="C50" s="18">
        <v>2.5879699999999999E-5</v>
      </c>
      <c r="E50" s="3">
        <f ca="1">0.000001*0.0000478181*($I$4*Crysol!G50+$I$5*Crysol!H50+$I$6*Crysol!I50)-$I$7</f>
        <v>6.4738230619031621E-4</v>
      </c>
      <c r="F50" s="3">
        <f t="shared" ca="1" si="0"/>
        <v>0.21175401994529866</v>
      </c>
      <c r="K50" s="21">
        <v>7.0398993800000004E-2</v>
      </c>
      <c r="L50" s="21">
        <v>3.6614569999999999E-3</v>
      </c>
      <c r="M50" s="21">
        <v>2.8215300000000001E-5</v>
      </c>
      <c r="O50" s="3">
        <f ca="1">0.000001*0.0000478181*($S$4*Crysol!G50+$S$5*Crysol!H50+$S$6*Crysol!I50)-$S$7</f>
        <v>3.6172308760128455E-3</v>
      </c>
      <c r="P50" s="3">
        <f t="shared" ca="1" si="1"/>
        <v>2.4569052802748108</v>
      </c>
      <c r="U50" s="23">
        <v>7.0398993800000004E-2</v>
      </c>
      <c r="V50" s="23">
        <v>1.3847370600000001E-2</v>
      </c>
      <c r="W50" s="23">
        <v>3.1951E-5</v>
      </c>
      <c r="Y50" s="3">
        <f ca="1">0.000001*0.0000478181*($AC$4*Crysol!G50+$AC$5*Crysol!H50+$AC$6*Crysol!I50)-$AC$7</f>
        <v>1.3946584966014988E-2</v>
      </c>
      <c r="Z50" s="3">
        <f t="shared" ca="1" si="2"/>
        <v>9.6422905231415665</v>
      </c>
      <c r="AE50" s="25">
        <v>7.0398993800000004E-2</v>
      </c>
      <c r="AF50" s="25">
        <v>3.9888463899999997E-2</v>
      </c>
      <c r="AG50" s="25">
        <v>4.3937199999999997E-5</v>
      </c>
      <c r="AI50" s="3">
        <f ca="1">0.000001*0.0000478181*($AM$4*Crysol!G50+$AM$5*Crysol!H50+$AM$6*Crysol!I50)-$AM$7</f>
        <v>4.0126033105335676E-2</v>
      </c>
      <c r="AJ50" s="3">
        <f t="shared" ca="1" si="3"/>
        <v>29.23583726934238</v>
      </c>
      <c r="AO50" s="27">
        <v>7.0398993800000004E-2</v>
      </c>
      <c r="AP50" s="27">
        <v>8.3758771400000001E-2</v>
      </c>
      <c r="AQ50" s="27">
        <v>8.1009300000000004E-5</v>
      </c>
      <c r="AS50" s="3">
        <f ca="1">0.000001*0.0000478181*($AW$4*Crysol!G50+$AW$5*Crysol!H50+$AW$6*Crysol!I50)-$AW$7</f>
        <v>8.4747152310864896E-2</v>
      </c>
      <c r="AT50" s="3">
        <f t="shared" ca="1" si="4"/>
        <v>148.86031689281492</v>
      </c>
    </row>
    <row r="51" spans="1:46" x14ac:dyDescent="0.25">
      <c r="A51" s="18">
        <v>7.1582049100000003E-2</v>
      </c>
      <c r="B51" s="18">
        <v>6.4985450000000001E-4</v>
      </c>
      <c r="C51" s="18">
        <v>2.5006799999999999E-5</v>
      </c>
      <c r="E51" s="3">
        <f ca="1">0.000001*0.0000478181*($I$4*Crysol!G51+$I$5*Crysol!H51+$I$6*Crysol!I51)-$I$7</f>
        <v>6.3381082114935018E-4</v>
      </c>
      <c r="F51" s="3">
        <f t="shared" ca="1" si="0"/>
        <v>0.41161546043702585</v>
      </c>
      <c r="K51" s="21">
        <v>7.1582049100000003E-2</v>
      </c>
      <c r="L51" s="21">
        <v>3.6276451000000001E-3</v>
      </c>
      <c r="M51" s="21">
        <v>2.7658099999999999E-5</v>
      </c>
      <c r="O51" s="3">
        <f ca="1">0.000001*0.0000478181*($S$4*Crysol!G51+$S$5*Crysol!H51+$S$6*Crysol!I51)-$S$7</f>
        <v>3.5365986217047417E-3</v>
      </c>
      <c r="P51" s="3">
        <f t="shared" ca="1" si="1"/>
        <v>10.836314939648508</v>
      </c>
      <c r="U51" s="23">
        <v>7.1582049100000003E-2</v>
      </c>
      <c r="V51" s="23">
        <v>1.35935545E-2</v>
      </c>
      <c r="W51" s="23">
        <v>3.1368300000000003E-5</v>
      </c>
      <c r="Y51" s="3">
        <f ca="1">0.000001*0.0000478181*($AC$4*Crysol!G51+$AC$5*Crysol!H51+$AC$6*Crysol!I51)-$AC$7</f>
        <v>1.3597383801986744E-2</v>
      </c>
      <c r="Z51" s="3">
        <f t="shared" ca="1" si="2"/>
        <v>1.4902436107013542E-2</v>
      </c>
      <c r="AE51" s="25">
        <v>7.1582049100000003E-2</v>
      </c>
      <c r="AF51" s="25">
        <v>3.8712702699999997E-2</v>
      </c>
      <c r="AG51" s="25">
        <v>3.95194E-5</v>
      </c>
      <c r="AI51" s="3">
        <f ca="1">0.000001*0.0000478181*($AM$4*Crysol!G51+$AM$5*Crysol!H51+$AM$6*Crysol!I51)-$AM$7</f>
        <v>3.9013477708987353E-2</v>
      </c>
      <c r="AJ51" s="3">
        <f t="shared" ca="1" si="3"/>
        <v>57.924569162733036</v>
      </c>
      <c r="AO51" s="27">
        <v>7.1582049100000003E-2</v>
      </c>
      <c r="AP51" s="27">
        <v>8.1030003700000006E-2</v>
      </c>
      <c r="AQ51" s="27">
        <v>6.9761899999999994E-5</v>
      </c>
      <c r="AS51" s="3">
        <f ca="1">0.000001*0.0000478181*($AW$4*Crysol!G51+$AW$5*Crysol!H51+$AW$6*Crysol!I51)-$AW$7</f>
        <v>8.2228156278339001E-2</v>
      </c>
      <c r="AT51" s="3">
        <f t="shared" ca="1" si="4"/>
        <v>294.97665923214356</v>
      </c>
    </row>
    <row r="52" spans="1:46" x14ac:dyDescent="0.25">
      <c r="A52" s="18">
        <v>7.2765097000000001E-2</v>
      </c>
      <c r="B52" s="18">
        <v>5.8953320000000001E-4</v>
      </c>
      <c r="C52" s="18">
        <v>2.5578000000000001E-5</v>
      </c>
      <c r="E52" s="3">
        <f ca="1">0.000001*0.0000478181*($I$4*Crysol!G52+$I$5*Crysol!H52+$I$6*Crysol!I52)-$I$7</f>
        <v>6.2023942099789808E-4</v>
      </c>
      <c r="F52" s="3">
        <f t="shared" ca="1" si="0"/>
        <v>1.4411844797308913</v>
      </c>
      <c r="K52" s="21">
        <v>7.2765097000000001E-2</v>
      </c>
      <c r="L52" s="21">
        <v>3.5107350000000001E-3</v>
      </c>
      <c r="M52" s="21">
        <v>2.7004499999999999E-5</v>
      </c>
      <c r="O52" s="3">
        <f ca="1">0.000001*0.0000478181*($S$4*Crysol!G52+$S$5*Crysol!H52+$S$6*Crysol!I52)-$S$7</f>
        <v>3.4559668717506473E-3</v>
      </c>
      <c r="P52" s="3">
        <f t="shared" ca="1" si="1"/>
        <v>4.1132349417746079</v>
      </c>
      <c r="U52" s="23">
        <v>7.2765097000000001E-2</v>
      </c>
      <c r="V52" s="23">
        <v>1.32133393E-2</v>
      </c>
      <c r="W52" s="23">
        <v>3.0601000000000001E-5</v>
      </c>
      <c r="Y52" s="3">
        <f ca="1">0.000001*0.0000478181*($AC$4*Crysol!G52+$AC$5*Crysol!H52+$AC$6*Crysol!I52)-$AC$7</f>
        <v>1.3248184822208563E-2</v>
      </c>
      <c r="Z52" s="3">
        <f t="shared" ca="1" si="2"/>
        <v>1.2966498587289801</v>
      </c>
      <c r="AE52" s="25">
        <v>7.2765097000000001E-2</v>
      </c>
      <c r="AF52" s="25">
        <v>3.7556409800000003E-2</v>
      </c>
      <c r="AG52" s="25">
        <v>3.8092800000000002E-5</v>
      </c>
      <c r="AI52" s="3">
        <f ca="1">0.000001*0.0000478181*($AM$4*Crysol!G52+$AM$5*Crysol!H52+$AM$6*Crysol!I52)-$AM$7</f>
        <v>3.7900929271662796E-2</v>
      </c>
      <c r="AJ52" s="3">
        <f t="shared" ca="1" si="3"/>
        <v>81.79782425907284</v>
      </c>
      <c r="AO52" s="27">
        <v>7.2765097000000001E-2</v>
      </c>
      <c r="AP52" s="27">
        <v>7.8354373599999999E-2</v>
      </c>
      <c r="AQ52" s="27">
        <v>6.8535500000000001E-5</v>
      </c>
      <c r="AS52" s="3">
        <f ca="1">0.000001*0.0000478181*($AW$4*Crysol!G52+$AW$5*Crysol!H52+$AW$6*Crysol!I52)-$AW$7</f>
        <v>7.970917600211011E-2</v>
      </c>
      <c r="AT52" s="3">
        <f t="shared" ca="1" si="4"/>
        <v>390.76957716605483</v>
      </c>
    </row>
    <row r="53" spans="1:46" x14ac:dyDescent="0.25">
      <c r="A53" s="18">
        <v>7.3948137499999997E-2</v>
      </c>
      <c r="B53" s="18">
        <v>6.6124399999999996E-4</v>
      </c>
      <c r="C53" s="18">
        <v>2.4800700000000001E-5</v>
      </c>
      <c r="E53" s="3">
        <f ca="1">0.000001*0.0000478181*($I$4*Crysol!G53+$I$5*Crysol!H53+$I$6*Crysol!I53)-$I$7</f>
        <v>6.0666810573596001E-4</v>
      </c>
      <c r="F53" s="3">
        <f t="shared" ca="1" si="0"/>
        <v>4.8425469873754849</v>
      </c>
      <c r="K53" s="21">
        <v>7.3948137499999997E-2</v>
      </c>
      <c r="L53" s="21">
        <v>3.4672001000000002E-3</v>
      </c>
      <c r="M53" s="21">
        <v>2.6725700000000001E-5</v>
      </c>
      <c r="O53" s="3">
        <f ca="1">0.000001*0.0000478181*($S$4*Crysol!G53+$S$5*Crysol!H53+$S$6*Crysol!I53)-$S$7</f>
        <v>3.3753356261505608E-3</v>
      </c>
      <c r="P53" s="3">
        <f t="shared" ca="1" si="1"/>
        <v>11.815089227975365</v>
      </c>
      <c r="U53" s="23">
        <v>7.3948137499999997E-2</v>
      </c>
      <c r="V53" s="23">
        <v>1.28800804E-2</v>
      </c>
      <c r="W53" s="23">
        <v>2.98172E-5</v>
      </c>
      <c r="Y53" s="3">
        <f ca="1">0.000001*0.0000478181*($AC$4*Crysol!G53+$AC$5*Crysol!H53+$AC$6*Crysol!I53)-$AC$7</f>
        <v>1.2898988026680451E-2</v>
      </c>
      <c r="Z53" s="3">
        <f t="shared" ca="1" si="2"/>
        <v>0.40210578470148833</v>
      </c>
      <c r="AE53" s="25">
        <v>7.3948137499999997E-2</v>
      </c>
      <c r="AF53" s="25">
        <v>3.6490403099999999E-2</v>
      </c>
      <c r="AG53" s="25">
        <v>3.6983200000000002E-5</v>
      </c>
      <c r="AI53" s="3">
        <f ca="1">0.000001*0.0000478181*($AM$4*Crysol!G53+$AM$5*Crysol!H53+$AM$6*Crysol!I53)-$AM$7</f>
        <v>3.6788387793361986E-2</v>
      </c>
      <c r="AJ53" s="3">
        <f t="shared" ca="1" si="3"/>
        <v>64.920064118853972</v>
      </c>
      <c r="AO53" s="27">
        <v>7.3948137499999997E-2</v>
      </c>
      <c r="AP53" s="27">
        <v>7.5772546199999999E-2</v>
      </c>
      <c r="AQ53" s="27">
        <v>6.4144299999999995E-5</v>
      </c>
      <c r="AS53" s="3">
        <f ca="1">0.000001*0.0000478181*($AW$4*Crysol!G53+$AW$5*Crysol!H53+$AW$6*Crysol!I53)-$AW$7</f>
        <v>7.7190211482178167E-2</v>
      </c>
      <c r="AT53" s="3">
        <f t="shared" ca="1" si="4"/>
        <v>488.46254460521953</v>
      </c>
    </row>
    <row r="54" spans="1:46" x14ac:dyDescent="0.25">
      <c r="A54" s="18">
        <v>7.5131177899999999E-2</v>
      </c>
      <c r="B54" s="18">
        <v>5.9494929999999999E-4</v>
      </c>
      <c r="C54" s="18">
        <v>2.4627999999999999E-5</v>
      </c>
      <c r="E54" s="3">
        <f ca="1">0.000001*0.0000478181*($I$4*Crysol!G54+$I$5*Crysol!H54+$I$6*Crysol!I54)-$I$7</f>
        <v>5.9309679162117734E-4</v>
      </c>
      <c r="F54" s="3">
        <f t="shared" ca="1" si="0"/>
        <v>5.657988651890696E-3</v>
      </c>
      <c r="K54" s="21">
        <v>7.5131177899999999E-2</v>
      </c>
      <c r="L54" s="21">
        <v>3.3875051999999999E-3</v>
      </c>
      <c r="M54" s="21">
        <v>2.6774299999999999E-5</v>
      </c>
      <c r="O54" s="3">
        <f ca="1">0.000001*0.0000478181*($S$4*Crysol!G54+$S$5*Crysol!H54+$S$6*Crysol!I54)-$S$7</f>
        <v>3.2947043873660688E-3</v>
      </c>
      <c r="P54" s="3">
        <f t="shared" ca="1" si="1"/>
        <v>12.013437906197007</v>
      </c>
      <c r="U54" s="23">
        <v>7.5131177899999999E-2</v>
      </c>
      <c r="V54" s="23">
        <v>1.25334123E-2</v>
      </c>
      <c r="W54" s="23">
        <v>2.94248E-5</v>
      </c>
      <c r="Y54" s="3">
        <f ca="1">0.000001*0.0000478181*($AC$4*Crysol!G54+$AC$5*Crysol!H54+$AC$6*Crysol!I54)-$AC$7</f>
        <v>1.2549791260669225E-2</v>
      </c>
      <c r="Z54" s="3">
        <f t="shared" ca="1" si="2"/>
        <v>0.30984581941409295</v>
      </c>
      <c r="AE54" s="25">
        <v>7.5131177899999999E-2</v>
      </c>
      <c r="AF54" s="25">
        <v>3.5421997300000001E-2</v>
      </c>
      <c r="AG54" s="25">
        <v>3.6733500000000003E-5</v>
      </c>
      <c r="AI54" s="3">
        <f ca="1">0.000001*0.0000478181*($AM$4*Crysol!G54+$AM$5*Crysol!H54+$AM$6*Crysol!I54)-$AM$7</f>
        <v>3.5675846409102034E-2</v>
      </c>
      <c r="AJ54" s="3">
        <f t="shared" ca="1" si="3"/>
        <v>47.755859583746371</v>
      </c>
      <c r="AO54" s="27">
        <v>7.5131177899999999E-2</v>
      </c>
      <c r="AP54" s="27">
        <v>7.3346450899999999E-2</v>
      </c>
      <c r="AQ54" s="27">
        <v>6.3773000000000001E-5</v>
      </c>
      <c r="AS54" s="3">
        <f ca="1">0.000001*0.0000478181*($AW$4*Crysol!G54+$AW$5*Crysol!H54+$AW$6*Crysol!I54)-$AW$7</f>
        <v>7.4671247175169153E-2</v>
      </c>
      <c r="AT54" s="3">
        <f t="shared" ca="1" si="4"/>
        <v>431.54342270290363</v>
      </c>
    </row>
    <row r="55" spans="1:46" x14ac:dyDescent="0.25">
      <c r="A55" s="17">
        <v>7.6314203400000002E-2</v>
      </c>
      <c r="B55" s="17">
        <v>6.376722E-4</v>
      </c>
      <c r="C55" s="17">
        <v>2.4499E-5</v>
      </c>
      <c r="E55" s="3">
        <f ca="1">0.000001*0.0000478181*($I$4*Crysol!G55+$I$5*Crysol!H55+$I$6*Crysol!I55)-$I$7</f>
        <v>5.7952564843257782E-4</v>
      </c>
      <c r="F55" s="3">
        <f t="shared" ca="1" si="0"/>
        <v>5.6331486511181064</v>
      </c>
      <c r="K55" s="20">
        <v>7.6314203400000002E-2</v>
      </c>
      <c r="L55" s="20">
        <v>3.2852254999999999E-3</v>
      </c>
      <c r="M55" s="20">
        <v>2.6560500000000001E-5</v>
      </c>
      <c r="O55" s="3">
        <f ca="1">0.000001*0.0000478181*($S$4*Crysol!G55+$S$5*Crysol!H55+$S$6*Crysol!I55)-$S$7</f>
        <v>3.2140741641051851E-3</v>
      </c>
      <c r="P55" s="3">
        <f t="shared" ca="1" si="1"/>
        <v>7.1761849709878858</v>
      </c>
      <c r="U55" s="22">
        <v>7.6314203400000002E-2</v>
      </c>
      <c r="V55" s="22">
        <v>1.2201196500000001E-2</v>
      </c>
      <c r="W55" s="22">
        <v>2.99581E-5</v>
      </c>
      <c r="Y55" s="3">
        <f ca="1">0.000001*0.0000478181*($AC$4*Crysol!G55+$AC$5*Crysol!H55+$AC$6*Crysol!I55)-$AC$7</f>
        <v>1.2200598892675021E-2</v>
      </c>
      <c r="Z55" s="3">
        <f t="shared" ca="1" si="2"/>
        <v>3.9792689386274781E-4</v>
      </c>
      <c r="AE55" s="24">
        <v>7.6314203400000002E-2</v>
      </c>
      <c r="AF55" s="24">
        <v>3.4325547499999998E-2</v>
      </c>
      <c r="AG55" s="24">
        <v>3.6249499999999999E-5</v>
      </c>
      <c r="AI55" s="3">
        <f ca="1">0.000001*0.0000478181*($AM$4*Crysol!G55+$AM$5*Crysol!H55+$AM$6*Crysol!I55)-$AM$7</f>
        <v>3.4563319036930447E-2</v>
      </c>
      <c r="AJ55" s="3">
        <f t="shared" ca="1" si="3"/>
        <v>43.02448582249545</v>
      </c>
      <c r="AO55" s="26">
        <v>7.6314203400000002E-2</v>
      </c>
      <c r="AP55" s="26">
        <v>7.0790328099999994E-2</v>
      </c>
      <c r="AQ55" s="26">
        <v>6.2708399999999997E-5</v>
      </c>
      <c r="AS55" s="3">
        <f ca="1">0.000001*0.0000478181*($AW$4*Crysol!G55+$AW$5*Crysol!H55+$AW$6*Crysol!I55)-$AW$7</f>
        <v>7.2152314593677006E-2</v>
      </c>
      <c r="AT55" s="3">
        <f t="shared" ca="1" si="4"/>
        <v>471.73072284137481</v>
      </c>
    </row>
    <row r="56" spans="1:46" x14ac:dyDescent="0.25">
      <c r="A56" s="17">
        <v>7.7497229000000001E-2</v>
      </c>
      <c r="B56" s="17">
        <v>5.8079129999999998E-4</v>
      </c>
      <c r="C56" s="17">
        <v>2.3903199999999998E-5</v>
      </c>
      <c r="E56" s="3">
        <f ca="1">0.000001*0.0000478181*($I$4*Crysol!G56+$I$5*Crysol!H56+$I$6*Crysol!I56)-$I$7</f>
        <v>5.6595450409682312E-4</v>
      </c>
      <c r="F56" s="3">
        <f t="shared" ca="1" si="0"/>
        <v>0.38527262727589856</v>
      </c>
      <c r="K56" s="20">
        <v>7.7497229000000001E-2</v>
      </c>
      <c r="L56" s="20">
        <v>3.1587423000000001E-3</v>
      </c>
      <c r="M56" s="20">
        <v>2.5574900000000001E-5</v>
      </c>
      <c r="O56" s="3">
        <f ca="1">0.000001*0.0000478181*($S$4*Crysol!G56+$S$5*Crysol!H56+$S$6*Crysol!I56)-$S$7</f>
        <v>3.1334439340287082E-3</v>
      </c>
      <c r="P56" s="3">
        <f t="shared" ca="1" si="1"/>
        <v>0.9784914906959814</v>
      </c>
      <c r="U56" s="22">
        <v>7.7497229000000001E-2</v>
      </c>
      <c r="V56" s="22">
        <v>1.1851029500000001E-2</v>
      </c>
      <c r="W56" s="22">
        <v>2.8506599999999999E-5</v>
      </c>
      <c r="Y56" s="3">
        <f ca="1">0.000001*0.0000478181*($AC$4*Crysol!G56+$AC$5*Crysol!H56+$AC$6*Crysol!I56)-$AC$7</f>
        <v>1.185140649516392E-2</v>
      </c>
      <c r="Z56" s="3">
        <f t="shared" ca="1" si="2"/>
        <v>1.7489633733256972E-4</v>
      </c>
      <c r="AE56" s="24">
        <v>7.7497229000000001E-2</v>
      </c>
      <c r="AF56" s="24">
        <v>3.3266186699999999E-2</v>
      </c>
      <c r="AG56" s="24">
        <v>3.5128600000000001E-5</v>
      </c>
      <c r="AI56" s="3">
        <f ca="1">0.000001*0.0000478181*($AM$4*Crysol!G56+$AM$5*Crysol!H56+$AM$6*Crysol!I56)-$AM$7</f>
        <v>3.3450791570717994E-2</v>
      </c>
      <c r="AJ56" s="3">
        <f t="shared" ca="1" si="3"/>
        <v>27.616245011314838</v>
      </c>
      <c r="AO56" s="26">
        <v>7.7497229000000001E-2</v>
      </c>
      <c r="AP56" s="26">
        <v>6.8426430199999999E-2</v>
      </c>
      <c r="AQ56" s="26">
        <v>5.9825499999999998E-5</v>
      </c>
      <c r="AS56" s="3">
        <f ca="1">0.000001*0.0000478181*($AW$4*Crysol!G56+$AW$5*Crysol!H56+$AW$6*Crysol!I56)-$AW$7</f>
        <v>6.9633381799261942E-2</v>
      </c>
      <c r="AT56" s="3">
        <f t="shared" ca="1" si="4"/>
        <v>407.01183253393611</v>
      </c>
    </row>
    <row r="57" spans="1:46" x14ac:dyDescent="0.25">
      <c r="A57" s="17">
        <v>7.8680247100000003E-2</v>
      </c>
      <c r="B57" s="17">
        <v>5.0911710000000005E-4</v>
      </c>
      <c r="C57" s="17">
        <v>2.4267400000000001E-5</v>
      </c>
      <c r="E57" s="3">
        <f ca="1">0.000001*0.0000478181*($I$4*Crysol!G57+$I$5*Crysol!H57+$I$6*Crysol!I57)-$I$7</f>
        <v>5.5238344579773763E-4</v>
      </c>
      <c r="F57" s="3">
        <f t="shared" ca="1" si="0"/>
        <v>3.1787321657507102</v>
      </c>
      <c r="K57" s="20">
        <v>7.8680247100000003E-2</v>
      </c>
      <c r="L57" s="20">
        <v>3.0401156000000001E-3</v>
      </c>
      <c r="M57" s="20">
        <v>2.5829700000000001E-5</v>
      </c>
      <c r="O57" s="3">
        <f ca="1">0.000001*0.0000478181*($S$4*Crysol!G57+$S$5*Crysol!H57+$S$6*Crysol!I57)-$S$7</f>
        <v>3.0528142151218332E-3</v>
      </c>
      <c r="P57" s="3">
        <f t="shared" ca="1" si="1"/>
        <v>0.24169852321345042</v>
      </c>
      <c r="U57" s="22">
        <v>7.8680247100000003E-2</v>
      </c>
      <c r="V57" s="22">
        <v>1.1501682900000001E-2</v>
      </c>
      <c r="W57" s="22">
        <v>2.8445E-5</v>
      </c>
      <c r="Y57" s="3">
        <f ca="1">0.000001*0.0000478181*($AC$4*Crysol!G57+$AC$5*Crysol!H57+$AC$6*Crysol!I57)-$AC$7</f>
        <v>1.1502216311419778E-2</v>
      </c>
      <c r="Z57" s="3">
        <f t="shared" ca="1" si="2"/>
        <v>3.5165171700225647E-4</v>
      </c>
      <c r="AE57" s="24">
        <v>7.8680247100000003E-2</v>
      </c>
      <c r="AF57" s="24">
        <v>3.2185416699999997E-2</v>
      </c>
      <c r="AG57" s="24">
        <v>3.49023E-5</v>
      </c>
      <c r="AI57" s="3">
        <f ca="1">0.000001*0.0000478181*($AM$4*Crysol!G57+$AM$5*Crysol!H57+$AM$6*Crysol!I57)-$AM$7</f>
        <v>3.233827115757016E-2</v>
      </c>
      <c r="AJ57" s="3">
        <f t="shared" ca="1" si="3"/>
        <v>19.17997877177914</v>
      </c>
      <c r="AO57" s="26">
        <v>7.8680247100000003E-2</v>
      </c>
      <c r="AP57" s="26">
        <v>6.6091135100000004E-2</v>
      </c>
      <c r="AQ57" s="26">
        <v>5.9963999999999997E-5</v>
      </c>
      <c r="AS57" s="3">
        <f ca="1">0.000001*0.0000478181*($AW$4*Crysol!G57+$AW$5*Crysol!H57+$AW$6*Crysol!I57)-$AW$7</f>
        <v>6.7114464974066756E-2</v>
      </c>
      <c r="AT57" s="3">
        <f t="shared" ca="1" si="4"/>
        <v>291.23939107796735</v>
      </c>
    </row>
    <row r="58" spans="1:46" x14ac:dyDescent="0.25">
      <c r="A58" s="17">
        <v>7.9863257699999995E-2</v>
      </c>
      <c r="B58" s="17">
        <v>5.3577460000000003E-4</v>
      </c>
      <c r="C58" s="17">
        <v>2.4019499999999999E-5</v>
      </c>
      <c r="E58" s="3">
        <f ca="1">0.000001*0.0000478181*($I$4*Crysol!G58+$I$5*Crysol!H58+$I$6*Crysol!I58)-$I$7</f>
        <v>5.3881247353532169E-4</v>
      </c>
      <c r="F58" s="3">
        <f t="shared" ca="1" si="0"/>
        <v>1.599600221537208E-2</v>
      </c>
      <c r="K58" s="20">
        <v>7.9863257699999995E-2</v>
      </c>
      <c r="L58" s="20">
        <v>2.9993266999999999E-3</v>
      </c>
      <c r="M58" s="20">
        <v>2.6096099999999999E-5</v>
      </c>
      <c r="O58" s="3">
        <f ca="1">0.000001*0.0000478181*($S$4*Crysol!G58+$S$5*Crysol!H58+$S$6*Crysol!I58)-$S$7</f>
        <v>2.9721850073845617E-3</v>
      </c>
      <c r="P58" s="3">
        <f t="shared" ca="1" si="1"/>
        <v>1.0817393785768921</v>
      </c>
      <c r="U58" s="22">
        <v>7.9863257699999995E-2</v>
      </c>
      <c r="V58" s="22">
        <v>1.12419045E-2</v>
      </c>
      <c r="W58" s="22">
        <v>2.8494299999999999E-5</v>
      </c>
      <c r="Y58" s="3">
        <f ca="1">0.000001*0.0000478181*($AC$4*Crysol!G58+$AC$5*Crysol!H58+$AC$6*Crysol!I58)-$AC$7</f>
        <v>1.1153028341442597E-2</v>
      </c>
      <c r="Z58" s="3">
        <f t="shared" ca="1" si="2"/>
        <v>9.7286944865177727</v>
      </c>
      <c r="AE58" s="24">
        <v>7.9863257699999995E-2</v>
      </c>
      <c r="AF58" s="24">
        <v>3.1158668899999999E-2</v>
      </c>
      <c r="AG58" s="24">
        <v>3.6393799999999997E-5</v>
      </c>
      <c r="AI58" s="3">
        <f ca="1">0.000001*0.0000478181*($AM$4*Crysol!G58+$AM$5*Crysol!H58+$AM$6*Crysol!I58)-$AM$7</f>
        <v>3.1225757797486951E-2</v>
      </c>
      <c r="AJ58" s="3">
        <f t="shared" ca="1" si="3"/>
        <v>3.3981809551569029</v>
      </c>
      <c r="AO58" s="26">
        <v>7.9863257699999995E-2</v>
      </c>
      <c r="AP58" s="26">
        <v>6.3773319100000003E-2</v>
      </c>
      <c r="AQ58" s="26">
        <v>6.4723700000000005E-5</v>
      </c>
      <c r="AS58" s="3">
        <f ca="1">0.000001*0.0000478181*($AW$4*Crysol!G58+$AW$5*Crysol!H58+$AW$6*Crysol!I58)-$AW$7</f>
        <v>6.4595564118091531E-2</v>
      </c>
      <c r="AT58" s="3">
        <f t="shared" ca="1" si="4"/>
        <v>161.38970552573892</v>
      </c>
    </row>
    <row r="59" spans="1:46" x14ac:dyDescent="0.25">
      <c r="A59" s="17">
        <v>8.1046253400000004E-2</v>
      </c>
      <c r="B59" s="17">
        <v>5.4699540000000002E-4</v>
      </c>
      <c r="C59" s="17">
        <v>2.3522600000000001E-5</v>
      </c>
      <c r="E59" s="3">
        <f ca="1">0.000001*0.0000478181*($I$4*Crysol!G59+$I$5*Crysol!H59+$I$6*Crysol!I59)-$I$7</f>
        <v>5.2697221854936167E-4</v>
      </c>
      <c r="F59" s="3">
        <f t="shared" ca="1" si="0"/>
        <v>0.72459531040683167</v>
      </c>
      <c r="K59" s="20">
        <v>8.1046253400000004E-2</v>
      </c>
      <c r="L59" s="20">
        <v>2.9425520999999998E-3</v>
      </c>
      <c r="M59" s="20">
        <v>2.58881E-5</v>
      </c>
      <c r="O59" s="3">
        <f ca="1">0.000001*0.0000478181*($S$4*Crysol!G59+$S$5*Crysol!H59+$S$6*Crysol!I59)-$S$7</f>
        <v>2.9028848102219868E-3</v>
      </c>
      <c r="P59" s="3">
        <f t="shared" ca="1" si="1"/>
        <v>2.347819485018245</v>
      </c>
      <c r="U59" s="22">
        <v>8.1046253400000004E-2</v>
      </c>
      <c r="V59" s="22">
        <v>1.0882846999999999E-2</v>
      </c>
      <c r="W59" s="22">
        <v>2.8200799999999999E-5</v>
      </c>
      <c r="Y59" s="3">
        <f ca="1">0.000001*0.0000478181*($AC$4*Crysol!G59+$AC$5*Crysol!H59+$AC$6*Crysol!I59)-$AC$7</f>
        <v>1.0859994377088985E-2</v>
      </c>
      <c r="Z59" s="3">
        <f t="shared" ca="1" si="2"/>
        <v>0.65667313565827101</v>
      </c>
      <c r="AE59" s="24">
        <v>8.1046253400000004E-2</v>
      </c>
      <c r="AF59" s="24">
        <v>3.0159693200000001E-2</v>
      </c>
      <c r="AG59" s="24">
        <v>3.3853200000000003E-5</v>
      </c>
      <c r="AI59" s="3">
        <f ca="1">0.000001*0.0000478181*($AM$4*Crysol!G59+$AM$5*Crysol!H59+$AM$6*Crysol!I59)-$AM$7</f>
        <v>3.0310853842927216E-2</v>
      </c>
      <c r="AJ59" s="3">
        <f t="shared" ca="1" si="3"/>
        <v>19.937835426812562</v>
      </c>
      <c r="AO59" s="26">
        <v>8.1046253400000004E-2</v>
      </c>
      <c r="AP59" s="26">
        <v>6.15489408E-2</v>
      </c>
      <c r="AQ59" s="26">
        <v>5.70387E-5</v>
      </c>
      <c r="AS59" s="3">
        <f ca="1">0.000001*0.0000478181*($AW$4*Crysol!G59+$AW$5*Crysol!H59+$AW$6*Crysol!I59)-$AW$7</f>
        <v>6.2549373800061897E-2</v>
      </c>
      <c r="AT59" s="3">
        <f t="shared" ca="1" si="4"/>
        <v>307.63573393011148</v>
      </c>
    </row>
    <row r="60" spans="1:46" x14ac:dyDescent="0.25">
      <c r="A60" s="17">
        <v>8.2229249200000007E-2</v>
      </c>
      <c r="B60" s="17">
        <v>5.3138600000000001E-4</v>
      </c>
      <c r="C60" s="17">
        <v>2.3603799999999999E-5</v>
      </c>
      <c r="E60" s="3">
        <f ca="1">0.000001*0.0000478181*($I$4*Crysol!G60+$I$5*Crysol!H60+$I$6*Crysol!I60)-$I$7</f>
        <v>5.1535813999545202E-4</v>
      </c>
      <c r="F60" s="3">
        <f t="shared" ca="1" si="0"/>
        <v>0.46109161928036491</v>
      </c>
      <c r="K60" s="20">
        <v>8.2229249200000007E-2</v>
      </c>
      <c r="L60" s="20">
        <v>2.8941059E-3</v>
      </c>
      <c r="M60" s="20">
        <v>2.4997000000000001E-5</v>
      </c>
      <c r="O60" s="3">
        <f ca="1">0.000001*0.0000478181*($S$4*Crysol!G60+$S$5*Crysol!H60+$S$6*Crysol!I60)-$S$7</f>
        <v>2.8350651435882853E-3</v>
      </c>
      <c r="P60" s="3">
        <f t="shared" ca="1" si="1"/>
        <v>5.5786362606380857</v>
      </c>
      <c r="U60" s="22">
        <v>8.2229249200000007E-2</v>
      </c>
      <c r="V60" s="22">
        <v>1.05683245E-2</v>
      </c>
      <c r="W60" s="22">
        <v>2.7925200000000002E-5</v>
      </c>
      <c r="Y60" s="3">
        <f ca="1">0.000001*0.0000478181*($AC$4*Crysol!G60+$AC$5*Crysol!H60+$AC$6*Crysol!I60)-$AC$7</f>
        <v>1.0574298980257392E-2</v>
      </c>
      <c r="Z60" s="3">
        <f t="shared" ca="1" si="2"/>
        <v>4.5772820709937247E-2</v>
      </c>
      <c r="AE60" s="24">
        <v>8.2229249200000007E-2</v>
      </c>
      <c r="AF60" s="24">
        <v>2.92332992E-2</v>
      </c>
      <c r="AG60" s="24">
        <v>3.29155E-5</v>
      </c>
      <c r="AI60" s="3">
        <f ca="1">0.000001*0.0000478181*($AM$4*Crysol!G60+$AM$5*Crysol!H60+$AM$6*Crysol!I60)-$AM$7</f>
        <v>2.9421774960894573E-2</v>
      </c>
      <c r="AJ60" s="3">
        <f t="shared" ca="1" si="3"/>
        <v>32.787635422983087</v>
      </c>
      <c r="AO60" s="26">
        <v>8.2229249200000007E-2</v>
      </c>
      <c r="AP60" s="26">
        <v>5.9337016200000002E-2</v>
      </c>
      <c r="AQ60" s="26">
        <v>5.6076199999999997E-5</v>
      </c>
      <c r="AS60" s="3">
        <f ca="1">0.000001*0.0000478181*($AW$4*Crysol!G60+$AW$5*Crysol!H60+$AW$6*Crysol!I60)-$AW$7</f>
        <v>6.0564961070969509E-2</v>
      </c>
      <c r="AT60" s="3">
        <f t="shared" ca="1" si="4"/>
        <v>479.51322201327014</v>
      </c>
    </row>
    <row r="61" spans="1:46" x14ac:dyDescent="0.25">
      <c r="A61" s="17">
        <v>8.34122375E-2</v>
      </c>
      <c r="B61" s="17">
        <v>5.2755450000000002E-4</v>
      </c>
      <c r="C61" s="17">
        <v>2.34776E-5</v>
      </c>
      <c r="E61" s="3">
        <f ca="1">0.000001*0.0000478181*($I$4*Crysol!G61+$I$5*Crysol!H61+$I$6*Crysol!I61)-$I$7</f>
        <v>5.0374413507290195E-4</v>
      </c>
      <c r="F61" s="3">
        <f t="shared" ca="1" si="0"/>
        <v>1.0285483342026582</v>
      </c>
      <c r="K61" s="20">
        <v>8.34122375E-2</v>
      </c>
      <c r="L61" s="20">
        <v>2.8422966E-3</v>
      </c>
      <c r="M61" s="20">
        <v>2.4929399999999999E-5</v>
      </c>
      <c r="O61" s="3">
        <f ca="1">0.000001*0.0000478181*($S$4*Crysol!G61+$S$5*Crysol!H61+$S$6*Crysol!I61)-$S$7</f>
        <v>2.7672459069201841E-3</v>
      </c>
      <c r="P61" s="3">
        <f t="shared" ca="1" si="1"/>
        <v>9.0632876197924972</v>
      </c>
      <c r="U61" s="22">
        <v>8.34122375E-2</v>
      </c>
      <c r="V61" s="22">
        <v>1.02829784E-2</v>
      </c>
      <c r="W61" s="22">
        <v>2.7219599999999999E-5</v>
      </c>
      <c r="Y61" s="3">
        <f ca="1">0.000001*0.0000478181*($AC$4*Crysol!G61+$AC$5*Crysol!H61+$AC$6*Crysol!I61)-$AC$7</f>
        <v>1.028860539468791E-2</v>
      </c>
      <c r="Z61" s="3">
        <f t="shared" ca="1" si="2"/>
        <v>4.2735573127944293E-2</v>
      </c>
      <c r="AE61" s="24">
        <v>8.34122375E-2</v>
      </c>
      <c r="AF61" s="24">
        <v>2.8257804000000001E-2</v>
      </c>
      <c r="AG61" s="24">
        <v>3.2184400000000003E-5</v>
      </c>
      <c r="AI61" s="3">
        <f ca="1">0.000001*0.0000478181*($AM$4*Crysol!G61+$AM$5*Crysol!H61+$AM$6*Crysol!I61)-$AM$7</f>
        <v>2.8532701715476717E-2</v>
      </c>
      <c r="AJ61" s="3">
        <f t="shared" ca="1" si="3"/>
        <v>72.954389411978667</v>
      </c>
      <c r="AO61" s="26">
        <v>8.34122375E-2</v>
      </c>
      <c r="AP61" s="26">
        <v>5.7383444200000001E-2</v>
      </c>
      <c r="AQ61" s="26">
        <v>5.4255200000000002E-5</v>
      </c>
      <c r="AS61" s="3">
        <f ca="1">0.000001*0.0000478181*($AW$4*Crysol!G61+$AW$5*Crysol!H61+$AW$6*Crysol!I61)-$AW$7</f>
        <v>5.8580560922729445E-2</v>
      </c>
      <c r="AT61" s="3">
        <f t="shared" ca="1" si="4"/>
        <v>486.84448835655996</v>
      </c>
    </row>
    <row r="62" spans="1:46" x14ac:dyDescent="0.25">
      <c r="A62" s="17">
        <v>8.4595225800000007E-2</v>
      </c>
      <c r="B62" s="17">
        <v>5.1125430000000004E-4</v>
      </c>
      <c r="C62" s="17">
        <v>2.3164300000000001E-5</v>
      </c>
      <c r="E62" s="3">
        <f ca="1">0.000001*0.0000478181*($I$4*Crysol!G62+$I$5*Crysol!H62+$I$6*Crysol!I62)-$I$7</f>
        <v>4.9213013015035189E-4</v>
      </c>
      <c r="F62" s="3">
        <f t="shared" ca="1" si="0"/>
        <v>0.68159566986203046</v>
      </c>
      <c r="K62" s="20">
        <v>8.4595225800000007E-2</v>
      </c>
      <c r="L62" s="20">
        <v>2.7590612999999998E-3</v>
      </c>
      <c r="M62" s="20">
        <v>2.4788400000000001E-5</v>
      </c>
      <c r="O62" s="3">
        <f ca="1">0.000001*0.0000478181*($S$4*Crysol!G62+$S$5*Crysol!H62+$S$6*Crysol!I62)-$S$7</f>
        <v>2.6994266702520834E-3</v>
      </c>
      <c r="P62" s="3">
        <f t="shared" ca="1" si="1"/>
        <v>5.7876207268636799</v>
      </c>
      <c r="U62" s="22">
        <v>8.4595225800000007E-2</v>
      </c>
      <c r="V62" s="22">
        <v>9.9990870999999999E-3</v>
      </c>
      <c r="W62" s="22">
        <v>2.7769100000000002E-5</v>
      </c>
      <c r="Y62" s="3">
        <f ca="1">0.000001*0.0000478181*($AC$4*Crysol!G62+$AC$5*Crysol!H62+$AC$6*Crysol!I62)-$AC$7</f>
        <v>1.0002911809118433E-2</v>
      </c>
      <c r="Z62" s="3">
        <f t="shared" ca="1" si="2"/>
        <v>1.8970256958624445E-2</v>
      </c>
      <c r="AE62" s="24">
        <v>8.4595225800000007E-2</v>
      </c>
      <c r="AF62" s="24">
        <v>2.7370885000000001E-2</v>
      </c>
      <c r="AG62" s="24">
        <v>3.47324E-5</v>
      </c>
      <c r="AI62" s="3">
        <f ca="1">0.000001*0.0000478181*($AM$4*Crysol!G62+$AM$5*Crysol!H62+$AM$6*Crysol!I62)-$AM$7</f>
        <v>2.764362847005886E-2</v>
      </c>
      <c r="AJ62" s="3">
        <f t="shared" ca="1" si="3"/>
        <v>61.665056720260729</v>
      </c>
      <c r="AO62" s="26">
        <v>8.4595225800000007E-2</v>
      </c>
      <c r="AP62" s="26">
        <v>5.5314317299999999E-2</v>
      </c>
      <c r="AQ62" s="26">
        <v>5.9522699999999998E-5</v>
      </c>
      <c r="AS62" s="3">
        <f ca="1">0.000001*0.0000478181*($AW$4*Crysol!G62+$AW$5*Crysol!H62+$AW$6*Crysol!I62)-$AW$7</f>
        <v>5.6596160774489361E-2</v>
      </c>
      <c r="AT62" s="3">
        <f t="shared" ca="1" si="4"/>
        <v>463.77223816589401</v>
      </c>
    </row>
    <row r="63" spans="1:46" x14ac:dyDescent="0.25">
      <c r="A63" s="17">
        <v>8.5778199099999994E-2</v>
      </c>
      <c r="B63" s="17">
        <v>4.8183269999999999E-4</v>
      </c>
      <c r="C63" s="17">
        <v>2.2891599999999999E-5</v>
      </c>
      <c r="E63" s="3">
        <f ca="1">0.000001*0.0000478181*($I$4*Crysol!G63+$I$5*Crysol!H63+$I$6*Crysol!I63)-$I$7</f>
        <v>4.8051627249052125E-4</v>
      </c>
      <c r="F63" s="3">
        <f t="shared" ca="1" si="0"/>
        <v>3.3070563969098479E-3</v>
      </c>
      <c r="K63" s="20">
        <v>8.5778199099999994E-2</v>
      </c>
      <c r="L63" s="20">
        <v>2.6782360000000001E-3</v>
      </c>
      <c r="M63" s="20">
        <v>2.43568E-5</v>
      </c>
      <c r="O63" s="3">
        <f ca="1">0.000001*0.0000478181*($S$4*Crysol!G63+$S$5*Crysol!H63+$S$6*Crysol!I63)-$S$7</f>
        <v>2.6316082935151849E-3</v>
      </c>
      <c r="P63" s="3">
        <f t="shared" ca="1" si="1"/>
        <v>3.6647777993898014</v>
      </c>
      <c r="U63" s="22">
        <v>8.5778199099999994E-2</v>
      </c>
      <c r="V63" s="22">
        <v>9.7837215000000002E-3</v>
      </c>
      <c r="W63" s="22">
        <v>2.6231999999999999E-5</v>
      </c>
      <c r="Y63" s="3">
        <f ca="1">0.000001*0.0000478181*($AC$4*Crysol!G63+$AC$5*Crysol!H63+$AC$6*Crysol!I63)-$AC$7</f>
        <v>9.7172218460731905E-3</v>
      </c>
      <c r="Z63" s="3">
        <f t="shared" ca="1" si="2"/>
        <v>6.4265214737199567</v>
      </c>
      <c r="AE63" s="24">
        <v>8.5778199099999994E-2</v>
      </c>
      <c r="AF63" s="24">
        <v>2.6590552199999999E-2</v>
      </c>
      <c r="AG63" s="24">
        <v>3.1105800000000003E-5</v>
      </c>
      <c r="AI63" s="3">
        <f ca="1">0.000001*0.0000478181*($AM$4*Crysol!G63+$AM$5*Crysol!H63+$AM$6*Crysol!I63)-$AM$7</f>
        <v>2.6754566497870575E-2</v>
      </c>
      <c r="AJ63" s="3">
        <f t="shared" ca="1" si="3"/>
        <v>27.802296310306815</v>
      </c>
      <c r="AO63" s="26">
        <v>8.5778199099999994E-2</v>
      </c>
      <c r="AP63" s="26">
        <v>5.3410984600000003E-2</v>
      </c>
      <c r="AQ63" s="26">
        <v>5.2864500000000002E-5</v>
      </c>
      <c r="AS63" s="3">
        <f ca="1">0.000001*0.0000478181*($AW$4*Crysol!G63+$AW$5*Crysol!H63+$AW$6*Crysol!I63)-$AW$7</f>
        <v>5.4611785787953983E-2</v>
      </c>
      <c r="AT63" s="3">
        <f t="shared" ca="1" si="4"/>
        <v>515.95753576666448</v>
      </c>
    </row>
    <row r="64" spans="1:46" x14ac:dyDescent="0.25">
      <c r="A64" s="17">
        <v>8.6961165100000001E-2</v>
      </c>
      <c r="B64" s="17">
        <v>5.0395979999999995E-4</v>
      </c>
      <c r="C64" s="17">
        <v>2.2667399999999999E-5</v>
      </c>
      <c r="E64" s="3">
        <f ca="1">0.000001*0.0000478181*($I$4*Crysol!G64+$I$5*Crysol!H64+$I$6*Crysol!I64)-$I$7</f>
        <v>4.6890248649854684E-4</v>
      </c>
      <c r="F64" s="3">
        <f t="shared" ca="1" si="0"/>
        <v>2.3919596417713227</v>
      </c>
      <c r="K64" s="20">
        <v>8.6961165100000001E-2</v>
      </c>
      <c r="L64" s="20">
        <v>2.6265035999999999E-3</v>
      </c>
      <c r="M64" s="20">
        <v>2.4277099999999998E-5</v>
      </c>
      <c r="O64" s="3">
        <f ca="1">0.000001*0.0000478181*($S$4*Crysol!G64+$S$5*Crysol!H64+$S$6*Crysol!I64)-$S$7</f>
        <v>2.5637903352781358E-3</v>
      </c>
      <c r="P64" s="3">
        <f t="shared" ca="1" si="1"/>
        <v>6.673062695473404</v>
      </c>
      <c r="U64" s="22">
        <v>8.6961165100000001E-2</v>
      </c>
      <c r="V64" s="22">
        <v>9.4797313000000005E-3</v>
      </c>
      <c r="W64" s="22">
        <v>2.7288799999999999E-5</v>
      </c>
      <c r="Y64" s="3">
        <f ca="1">0.000001*0.0000478181*($AC$4*Crysol!G64+$AC$5*Crysol!H64+$AC$6*Crysol!I64)-$AC$7</f>
        <v>9.4315336459897346E-3</v>
      </c>
      <c r="Z64" s="3">
        <f t="shared" ca="1" si="2"/>
        <v>3.1194851512092625</v>
      </c>
      <c r="AE64" s="24">
        <v>8.6961165100000001E-2</v>
      </c>
      <c r="AF64" s="24">
        <v>2.5714388099999999E-2</v>
      </c>
      <c r="AG64" s="24">
        <v>3.1128599999999999E-5</v>
      </c>
      <c r="AI64" s="3">
        <f ca="1">0.000001*0.0000478181*($AM$4*Crysol!G64+$AM$5*Crysol!H64+$AM$6*Crysol!I64)-$AM$7</f>
        <v>2.5865510011987336E-2</v>
      </c>
      <c r="AJ64" s="3">
        <f t="shared" ca="1" si="3"/>
        <v>23.568703968721657</v>
      </c>
      <c r="AO64" s="26">
        <v>8.6961165100000001E-2</v>
      </c>
      <c r="AP64" s="26">
        <v>5.1534011999999997E-2</v>
      </c>
      <c r="AQ64" s="26">
        <v>5.1517300000000002E-5</v>
      </c>
      <c r="AS64" s="3">
        <f ca="1">0.000001*0.0000478181*($AW$4*Crysol!G64+$AW$5*Crysol!H64+$AW$6*Crysol!I64)-$AW$7</f>
        <v>5.2627423046781509E-2</v>
      </c>
      <c r="AT64" s="3">
        <f t="shared" ca="1" si="4"/>
        <v>450.46466186192879</v>
      </c>
    </row>
    <row r="65" spans="1:46" x14ac:dyDescent="0.25">
      <c r="A65" s="17">
        <v>8.8144123599999999E-2</v>
      </c>
      <c r="B65" s="17">
        <v>4.7443190000000002E-4</v>
      </c>
      <c r="C65" s="17">
        <v>2.2569600000000002E-5</v>
      </c>
      <c r="E65" s="3">
        <f ca="1">0.000001*0.0000478181*($I$4*Crysol!G65+$I$5*Crysol!H65+$I$6*Crysol!I65)-$I$7</f>
        <v>4.5728877413793239E-4</v>
      </c>
      <c r="F65" s="3">
        <f t="shared" ca="1" si="0"/>
        <v>0.57694219568493843</v>
      </c>
      <c r="K65" s="20">
        <v>8.8144123599999999E-2</v>
      </c>
      <c r="L65" s="20">
        <v>2.4814924999999998E-3</v>
      </c>
      <c r="M65" s="20">
        <v>2.47258E-5</v>
      </c>
      <c r="O65" s="3">
        <f ca="1">0.000001*0.0000478181*($S$4*Crysol!G65+$S$5*Crysol!H65+$S$6*Crysol!I65)-$S$7</f>
        <v>2.4959728070066893E-3</v>
      </c>
      <c r="P65" s="3">
        <f t="shared" ca="1" si="1"/>
        <v>0.34296897489915168</v>
      </c>
      <c r="U65" s="22">
        <v>8.8144123599999999E-2</v>
      </c>
      <c r="V65" s="22">
        <v>9.1744931000000002E-3</v>
      </c>
      <c r="W65" s="22">
        <v>2.63037E-5</v>
      </c>
      <c r="Y65" s="3">
        <f ca="1">0.000001*0.0000478181*($AC$4*Crysol!G65+$AC$5*Crysol!H65+$AC$6*Crysol!I65)-$AC$7</f>
        <v>9.1458472571683998E-3</v>
      </c>
      <c r="Z65" s="3">
        <f t="shared" ca="1" si="2"/>
        <v>1.1860132044794283</v>
      </c>
      <c r="AE65" s="24">
        <v>8.8144123599999999E-2</v>
      </c>
      <c r="AF65" s="24">
        <v>2.4816548500000001E-2</v>
      </c>
      <c r="AG65" s="24">
        <v>3.1498799999999997E-5</v>
      </c>
      <c r="AI65" s="3">
        <f ca="1">0.000001*0.0000478181*($AM$4*Crysol!G65+$AM$5*Crysol!H65+$AM$6*Crysol!I65)-$AM$7</f>
        <v>2.4976459162718886E-2</v>
      </c>
      <c r="AJ65" s="3">
        <f t="shared" ca="1" si="3"/>
        <v>25.773110064198409</v>
      </c>
      <c r="AO65" s="26">
        <v>8.8144123599999999E-2</v>
      </c>
      <c r="AP65" s="26">
        <v>4.9596492200000002E-2</v>
      </c>
      <c r="AQ65" s="26">
        <v>5.3220600000000003E-5</v>
      </c>
      <c r="AS65" s="3">
        <f ca="1">0.000001*0.0000478181*($AW$4*Crysol!G65+$AW$5*Crysol!H65+$AW$6*Crysol!I65)-$AW$7</f>
        <v>5.0643072886461367E-2</v>
      </c>
      <c r="AT65" s="3">
        <f t="shared" ca="1" si="4"/>
        <v>386.71044213706455</v>
      </c>
    </row>
    <row r="66" spans="1:46" x14ac:dyDescent="0.25">
      <c r="A66" s="17">
        <v>8.93270746E-2</v>
      </c>
      <c r="B66" s="17">
        <v>4.9287349999999996E-4</v>
      </c>
      <c r="C66" s="17">
        <v>2.2333599999999999E-5</v>
      </c>
      <c r="E66" s="3">
        <f ca="1">0.000001*0.0000478181*($I$4*Crysol!G66+$I$5*Crysol!H66+$I$6*Crysol!I66)-$I$7</f>
        <v>4.4567513540867725E-4</v>
      </c>
      <c r="F66" s="3">
        <f t="shared" ca="1" si="0"/>
        <v>4.4661821793875802</v>
      </c>
      <c r="K66" s="20">
        <v>8.93270746E-2</v>
      </c>
      <c r="L66" s="20">
        <v>2.5203063E-3</v>
      </c>
      <c r="M66" s="20">
        <v>2.4297299999999999E-5</v>
      </c>
      <c r="O66" s="3">
        <f ca="1">0.000001*0.0000478181*($S$4*Crysol!G66+$S$5*Crysol!H66+$S$6*Crysol!I66)-$S$7</f>
        <v>2.4281557087008415E-3</v>
      </c>
      <c r="P66" s="3">
        <f t="shared" ca="1" si="1"/>
        <v>14.384018091380065</v>
      </c>
      <c r="U66" s="22">
        <v>8.93270746E-2</v>
      </c>
      <c r="V66" s="22">
        <v>8.9508351000000003E-3</v>
      </c>
      <c r="W66" s="22">
        <v>2.5726100000000001E-5</v>
      </c>
      <c r="Y66" s="3">
        <f ca="1">0.000001*0.0000478181*($AC$4*Crysol!G66+$AC$5*Crysol!H66+$AC$6*Crysol!I66)-$AC$7</f>
        <v>8.8601626796091792E-3</v>
      </c>
      <c r="Z66" s="3">
        <f t="shared" ca="1" si="2"/>
        <v>12.422314230181764</v>
      </c>
      <c r="AE66" s="24">
        <v>8.93270746E-2</v>
      </c>
      <c r="AF66" s="24">
        <v>2.4137530500000001E-2</v>
      </c>
      <c r="AG66" s="24">
        <v>2.9862900000000002E-5</v>
      </c>
      <c r="AI66" s="3">
        <f ca="1">0.000001*0.0000478181*($AM$4*Crysol!G66+$AM$5*Crysol!H66+$AM$6*Crysol!I66)-$AM$7</f>
        <v>2.4087413950065223E-2</v>
      </c>
      <c r="AJ66" s="3">
        <f t="shared" ca="1" si="3"/>
        <v>2.8164261782288769</v>
      </c>
      <c r="AO66" s="26">
        <v>8.93270746E-2</v>
      </c>
      <c r="AP66" s="26">
        <v>4.7945901800000003E-2</v>
      </c>
      <c r="AQ66" s="26">
        <v>4.9177600000000002E-5</v>
      </c>
      <c r="AS66" s="3">
        <f ca="1">0.000001*0.0000478181*($AW$4*Crysol!G66+$AW$5*Crysol!H66+$AW$6*Crysol!I66)-$AW$7</f>
        <v>4.8658735306993564E-2</v>
      </c>
      <c r="AT66" s="3">
        <f t="shared" ca="1" si="4"/>
        <v>210.10749793932979</v>
      </c>
    </row>
    <row r="67" spans="1:46" x14ac:dyDescent="0.25">
      <c r="A67" s="17">
        <v>9.0510025600000002E-2</v>
      </c>
      <c r="B67" s="17">
        <v>4.5629470000000001E-4</v>
      </c>
      <c r="C67" s="17">
        <v>2.2144799999999998E-5</v>
      </c>
      <c r="E67" s="3">
        <f ca="1">0.000001*0.0000478181*($I$4*Crysol!G67+$I$5*Crysol!H67+$I$6*Crysol!I67)-$I$7</f>
        <v>4.348581430843594E-4</v>
      </c>
      <c r="F67" s="3">
        <f t="shared" ca="1" si="0"/>
        <v>0.93705814097968088</v>
      </c>
      <c r="K67" s="20">
        <v>9.0510025600000002E-2</v>
      </c>
      <c r="L67" s="20">
        <v>2.4015046999999999E-3</v>
      </c>
      <c r="M67" s="20">
        <v>2.3900299999999999E-5</v>
      </c>
      <c r="O67" s="3">
        <f ca="1">0.000001*0.0000478181*($S$4*Crysol!G67+$S$5*Crysol!H67+$S$6*Crysol!I67)-$S$7</f>
        <v>2.3655425465303934E-3</v>
      </c>
      <c r="P67" s="3">
        <f t="shared" ca="1" si="1"/>
        <v>2.2640430237404847</v>
      </c>
      <c r="U67" s="22">
        <v>9.0510025600000002E-2</v>
      </c>
      <c r="V67" s="22">
        <v>8.6456937999999997E-3</v>
      </c>
      <c r="W67" s="22">
        <v>2.5531899999999999E-5</v>
      </c>
      <c r="Y67" s="3">
        <f ca="1">0.000001*0.0000478181*($AC$4*Crysol!G67+$AC$5*Crysol!H67+$AC$6*Crysol!I67)-$AC$7</f>
        <v>8.6002078652666729E-3</v>
      </c>
      <c r="Z67" s="3">
        <f t="shared" ca="1" si="2"/>
        <v>3.1738615508713606</v>
      </c>
      <c r="AE67" s="24">
        <v>9.0510025600000002E-2</v>
      </c>
      <c r="AF67" s="24">
        <v>2.3290831599999999E-2</v>
      </c>
      <c r="AG67" s="24">
        <v>2.9294299999999998E-5</v>
      </c>
      <c r="AI67" s="3">
        <f ca="1">0.000001*0.0000478181*($AM$4*Crysol!G67+$AM$5*Crysol!H67+$AM$6*Crysol!I67)-$AM$7</f>
        <v>2.3288774821781232E-2</v>
      </c>
      <c r="AJ67" s="3">
        <f t="shared" ca="1" si="3"/>
        <v>4.9295659293019821E-3</v>
      </c>
      <c r="AO67" s="26">
        <v>9.0510025600000002E-2</v>
      </c>
      <c r="AP67" s="26">
        <v>4.6104580200000002E-2</v>
      </c>
      <c r="AQ67" s="26">
        <v>4.7999900000000001E-5</v>
      </c>
      <c r="AS67" s="3">
        <f ca="1">0.000001*0.0000478181*($AW$4*Crysol!G67+$AW$5*Crysol!H67+$AW$6*Crysol!I67)-$AW$7</f>
        <v>4.6890508911106459E-2</v>
      </c>
      <c r="AT67" s="3">
        <f t="shared" ca="1" si="4"/>
        <v>268.09310444122309</v>
      </c>
    </row>
    <row r="68" spans="1:46" x14ac:dyDescent="0.25">
      <c r="A68" s="17">
        <v>9.16929618E-2</v>
      </c>
      <c r="B68" s="17">
        <v>4.51633E-4</v>
      </c>
      <c r="C68" s="17">
        <v>2.2373799999999999E-5</v>
      </c>
      <c r="E68" s="3">
        <f ca="1">0.000001*0.0000478181*($I$4*Crysol!G68+$I$5*Crysol!H68+$I$6*Crysol!I68)-$I$7</f>
        <v>4.2509236449647702E-4</v>
      </c>
      <c r="F68" s="3">
        <f t="shared" ref="F68:F131" ca="1" si="5">(B68-E68)^2/C68^2</f>
        <v>1.4071588683714746</v>
      </c>
      <c r="K68" s="20">
        <v>9.16929618E-2</v>
      </c>
      <c r="L68" s="20">
        <v>2.3641972999999998E-3</v>
      </c>
      <c r="M68" s="20">
        <v>2.3422899999999999E-5</v>
      </c>
      <c r="O68" s="3">
        <f ca="1">0.000001*0.0000478181*($S$4*Crysol!G68+$S$5*Crysol!H68+$S$6*Crysol!I68)-$S$7</f>
        <v>2.3097961309042994E-3</v>
      </c>
      <c r="P68" s="3">
        <f t="shared" ref="P68:P131" ca="1" si="6">(L68-O68)^2/M68^2</f>
        <v>5.3943005157519215</v>
      </c>
      <c r="U68" s="22">
        <v>9.16929618E-2</v>
      </c>
      <c r="V68" s="22">
        <v>8.3840266000000004E-3</v>
      </c>
      <c r="W68" s="22">
        <v>2.55296E-5</v>
      </c>
      <c r="Y68" s="3">
        <f ca="1">0.000001*0.0000478181*($AC$4*Crysol!G68+$AC$5*Crysol!H68+$AC$6*Crysol!I68)-$AC$7</f>
        <v>8.3742036082093459E-3</v>
      </c>
      <c r="Z68" s="3">
        <f t="shared" ref="Z68:Z131" ca="1" si="7">(V68-Y68)^2/W68^2</f>
        <v>0.14804697622624266</v>
      </c>
      <c r="AE68" s="24">
        <v>9.16929618E-2</v>
      </c>
      <c r="AF68" s="24">
        <v>2.2556574999999999E-2</v>
      </c>
      <c r="AG68" s="24">
        <v>2.8355199999999999E-5</v>
      </c>
      <c r="AI68" s="3">
        <f ca="1">0.000001*0.0000478181*($AM$4*Crysol!G68+$AM$5*Crysol!H68+$AM$6*Crysol!I68)-$AM$7</f>
        <v>2.2609425559438713E-2</v>
      </c>
      <c r="AJ68" s="3">
        <f t="shared" ref="AJ68:AJ131" ca="1" si="8">(AF68-AI68)^2/AG68^2</f>
        <v>3.4740314668428098</v>
      </c>
      <c r="AO68" s="26">
        <v>9.16929618E-2</v>
      </c>
      <c r="AP68" s="26">
        <v>4.4531103199999998E-2</v>
      </c>
      <c r="AQ68" s="26">
        <v>4.7346099999999997E-5</v>
      </c>
      <c r="AS68" s="3">
        <f ca="1">0.000001*0.0000478181*($AW$4*Crysol!G68+$AW$5*Crysol!H68+$AW$6*Crysol!I68)-$AW$7</f>
        <v>4.540743715885949E-2</v>
      </c>
      <c r="AT68" s="3">
        <f t="shared" ref="AT68:AT131" ca="1" si="9">(AP68-AS68)^2/AQ68^2</f>
        <v>342.58698558600014</v>
      </c>
    </row>
    <row r="69" spans="1:46" x14ac:dyDescent="0.25">
      <c r="A69" s="17">
        <v>9.2875890399999994E-2</v>
      </c>
      <c r="B69" s="17">
        <v>4.0492499999999999E-4</v>
      </c>
      <c r="C69" s="17">
        <v>2.1712099999999998E-5</v>
      </c>
      <c r="E69" s="3">
        <f ca="1">0.000001*0.0000478181*($I$4*Crysol!G69+$I$5*Crysol!H69+$I$6*Crysol!I69)-$I$7</f>
        <v>4.1532664865070817E-4</v>
      </c>
      <c r="F69" s="3">
        <f t="shared" ca="1" si="5"/>
        <v>0.22950951692024751</v>
      </c>
      <c r="K69" s="20">
        <v>9.2875890399999994E-2</v>
      </c>
      <c r="L69" s="20">
        <v>2.2715481E-3</v>
      </c>
      <c r="M69" s="20">
        <v>2.3061000000000002E-5</v>
      </c>
      <c r="O69" s="3">
        <f ca="1">0.000001*0.0000478181*($S$4*Crysol!G69+$S$5*Crysol!H69+$S$6*Crysol!I69)-$S$7</f>
        <v>2.2540500734317217E-3</v>
      </c>
      <c r="P69" s="3">
        <f t="shared" ca="1" si="6"/>
        <v>0.57573399224150923</v>
      </c>
      <c r="U69" s="22">
        <v>9.2875890399999994E-2</v>
      </c>
      <c r="V69" s="22">
        <v>8.1503578000000007E-3</v>
      </c>
      <c r="W69" s="22">
        <v>2.5103E-5</v>
      </c>
      <c r="Y69" s="3">
        <f ca="1">0.000001*0.0000478181*($AC$4*Crysol!G69+$AC$5*Crysol!H69+$AC$6*Crysol!I69)-$AC$7</f>
        <v>8.1482008031596199E-3</v>
      </c>
      <c r="Z69" s="3">
        <f t="shared" ca="1" si="7"/>
        <v>7.3832532579207579E-3</v>
      </c>
      <c r="AE69" s="24">
        <v>9.2875890399999994E-2</v>
      </c>
      <c r="AF69" s="24">
        <v>2.1872375199999999E-2</v>
      </c>
      <c r="AG69" s="24">
        <v>2.85131E-5</v>
      </c>
      <c r="AI69" s="3">
        <f ca="1">0.000001*0.0000478181*($AM$4*Crysol!G69+$AM$5*Crysol!H69+$AM$6*Crysol!I69)-$AM$7</f>
        <v>2.1930080661705549E-2</v>
      </c>
      <c r="AJ69" s="3">
        <f t="shared" ca="1" si="8"/>
        <v>4.0958587012228174</v>
      </c>
      <c r="AO69" s="26">
        <v>9.2875890399999994E-2</v>
      </c>
      <c r="AP69" s="26">
        <v>4.3012086300000002E-2</v>
      </c>
      <c r="AQ69" s="26">
        <v>4.5510599999999998E-5</v>
      </c>
      <c r="AS69" s="3">
        <f ca="1">0.000001*0.0000478181*($AW$4*Crysol!G69+$AW$5*Crysol!H69+$AW$6*Crysol!I69)-$AW$7</f>
        <v>4.3924374934890834E-2</v>
      </c>
      <c r="AT69" s="3">
        <f t="shared" ca="1" si="9"/>
        <v>401.82726995148886</v>
      </c>
    </row>
    <row r="70" spans="1:46" x14ac:dyDescent="0.25">
      <c r="A70" s="17">
        <v>9.4058811699999995E-2</v>
      </c>
      <c r="B70" s="17">
        <v>4.2677809999999998E-4</v>
      </c>
      <c r="C70" s="17">
        <v>2.1564900000000001E-5</v>
      </c>
      <c r="E70" s="3">
        <f ca="1">0.000001*0.0000478181*($I$4*Crysol!G70+$I$5*Crysol!H70+$I$6*Crysol!I70)-$I$7</f>
        <v>4.0556099307039015E-4</v>
      </c>
      <c r="F70" s="3">
        <f t="shared" ca="1" si="5"/>
        <v>0.96800462672907905</v>
      </c>
      <c r="K70" s="20">
        <v>9.4058811699999995E-2</v>
      </c>
      <c r="L70" s="20">
        <v>2.2164303999999998E-3</v>
      </c>
      <c r="M70" s="20">
        <v>2.3385400000000001E-5</v>
      </c>
      <c r="O70" s="3">
        <f ca="1">0.000001*0.0000478181*($S$4*Crysol!G70+$S$5*Crysol!H70+$S$6*Crysol!I70)-$S$7</f>
        <v>2.1983043599750197E-3</v>
      </c>
      <c r="P70" s="3">
        <f t="shared" ca="1" si="6"/>
        <v>0.60078110277702279</v>
      </c>
      <c r="U70" s="22">
        <v>9.4058811699999995E-2</v>
      </c>
      <c r="V70" s="22">
        <v>7.9502984999999995E-3</v>
      </c>
      <c r="W70" s="22">
        <v>2.4923099999999999E-5</v>
      </c>
      <c r="Y70" s="3">
        <f ca="1">0.000001*0.0000478181*($AC$4*Crysol!G70+$AC$5*Crysol!H70+$AC$6*Crysol!I70)-$AC$7</f>
        <v>7.9221993928014038E-3</v>
      </c>
      <c r="Z70" s="3">
        <f t="shared" ca="1" si="7"/>
        <v>1.2711035225469793</v>
      </c>
      <c r="AE70" s="24">
        <v>9.4058811699999995E-2</v>
      </c>
      <c r="AF70" s="24">
        <v>2.1198658299999999E-2</v>
      </c>
      <c r="AG70" s="24">
        <v>2.8365699999999998E-5</v>
      </c>
      <c r="AI70" s="3">
        <f ca="1">0.000001*0.0000478181*($AM$4*Crysol!G70+$AM$5*Crysol!H70+$AM$6*Crysol!I70)-$AM$7</f>
        <v>2.12507399562945E-2</v>
      </c>
      <c r="AJ70" s="3">
        <f t="shared" ca="1" si="8"/>
        <v>3.3711848260995234</v>
      </c>
      <c r="AO70" s="26">
        <v>9.4058811699999995E-2</v>
      </c>
      <c r="AP70" s="26">
        <v>4.1444305299999998E-2</v>
      </c>
      <c r="AQ70" s="26">
        <v>4.6055900000000001E-5</v>
      </c>
      <c r="AS70" s="3">
        <f ca="1">0.000001*0.0000478181*($AW$4*Crysol!G70+$AW$5*Crysol!H70+$AW$6*Crysol!I70)-$AW$7</f>
        <v>4.2441321863084171E-2</v>
      </c>
      <c r="AT70" s="3">
        <f t="shared" ca="1" si="9"/>
        <v>468.63443737526779</v>
      </c>
    </row>
    <row r="71" spans="1:46" x14ac:dyDescent="0.25">
      <c r="A71" s="17">
        <v>9.5241725400000005E-2</v>
      </c>
      <c r="B71" s="17">
        <v>4.0716899999999998E-4</v>
      </c>
      <c r="C71" s="17">
        <v>2.1635900000000001E-5</v>
      </c>
      <c r="E71" s="3">
        <f ca="1">0.000001*0.0000478181*($I$4*Crysol!G71+$I$5*Crysol!H71+$I$6*Crysol!I71)-$I$7</f>
        <v>3.9579540023218556E-4</v>
      </c>
      <c r="F71" s="3">
        <f t="shared" ca="1" si="5"/>
        <v>0.27634139912934658</v>
      </c>
      <c r="K71" s="20">
        <v>9.5241725400000005E-2</v>
      </c>
      <c r="L71" s="20">
        <v>2.1340441999999999E-3</v>
      </c>
      <c r="M71" s="20">
        <v>2.3056899999999999E-5</v>
      </c>
      <c r="O71" s="3">
        <f ca="1">0.000001*0.0000478181*($S$4*Crysol!G71+$S$5*Crysol!H71+$S$6*Crysol!I71)-$S$7</f>
        <v>2.1425590046718328E-3</v>
      </c>
      <c r="P71" s="3">
        <f t="shared" ca="1" si="6"/>
        <v>0.13637901441413799</v>
      </c>
      <c r="U71" s="22">
        <v>9.5241725400000005E-2</v>
      </c>
      <c r="V71" s="22">
        <v>7.6726525999999996E-3</v>
      </c>
      <c r="W71" s="22">
        <v>2.4431E-5</v>
      </c>
      <c r="Y71" s="3">
        <f ca="1">0.000001*0.0000478181*($AC$4*Crysol!G71+$AC$5*Crysol!H71+$AC$6*Crysol!I71)-$AC$7</f>
        <v>7.696199434450786E-3</v>
      </c>
      <c r="Z71" s="3">
        <f t="shared" ca="1" si="7"/>
        <v>0.92892911178372517</v>
      </c>
      <c r="AE71" s="24">
        <v>9.5241725400000005E-2</v>
      </c>
      <c r="AF71" s="24">
        <v>2.0393837200000001E-2</v>
      </c>
      <c r="AG71" s="24">
        <v>2.76863E-5</v>
      </c>
      <c r="AI71" s="3">
        <f ca="1">0.000001*0.0000478181*($AM$4*Crysol!G71+$AM$5*Crysol!H71+$AM$6*Crysol!I71)-$AM$7</f>
        <v>2.0571403615492801E-2</v>
      </c>
      <c r="AJ71" s="3">
        <f t="shared" ca="1" si="8"/>
        <v>41.13313534354247</v>
      </c>
      <c r="AO71" s="26">
        <v>9.5241725400000005E-2</v>
      </c>
      <c r="AP71" s="26">
        <v>3.9915137000000003E-2</v>
      </c>
      <c r="AQ71" s="26">
        <v>4.4741199999999998E-5</v>
      </c>
      <c r="AS71" s="3">
        <f ca="1">0.000001*0.0000478181*($AW$4*Crysol!G71+$AW$5*Crysol!H71+$AW$6*Crysol!I71)-$AW$7</f>
        <v>4.095827831955582E-2</v>
      </c>
      <c r="AT71" s="3">
        <f t="shared" ca="1" si="9"/>
        <v>543.58947675339596</v>
      </c>
    </row>
    <row r="72" spans="1:46" x14ac:dyDescent="0.25">
      <c r="A72" s="17">
        <v>9.6424631799999994E-2</v>
      </c>
      <c r="B72" s="17">
        <v>3.8230799999999999E-4</v>
      </c>
      <c r="C72" s="17">
        <v>2.1463699999999999E-5</v>
      </c>
      <c r="E72" s="3">
        <f ca="1">0.000001*0.0000478181*($I$4*Crysol!G72+$I$5*Crysol!H72+$I$6*Crysol!I72)-$I$7</f>
        <v>3.8602986765943234E-4</v>
      </c>
      <c r="F72" s="3">
        <f t="shared" ca="1" si="5"/>
        <v>3.0068563057566607E-2</v>
      </c>
      <c r="K72" s="20">
        <v>9.6424631799999994E-2</v>
      </c>
      <c r="L72" s="20">
        <v>2.0841983999999999E-3</v>
      </c>
      <c r="M72" s="20">
        <v>2.2327199999999999E-5</v>
      </c>
      <c r="O72" s="3">
        <f ca="1">0.000001*0.0000478181*($S$4*Crysol!G72+$S$5*Crysol!H72+$S$6*Crysol!I72)-$S$7</f>
        <v>2.0868139933845242E-3</v>
      </c>
      <c r="P72" s="3">
        <f t="shared" ca="1" si="6"/>
        <v>1.3723722731782278E-2</v>
      </c>
      <c r="U72" s="22">
        <v>9.6424631799999994E-2</v>
      </c>
      <c r="V72" s="22">
        <v>7.4554551000000002E-3</v>
      </c>
      <c r="W72" s="22">
        <v>2.4794700000000002E-5</v>
      </c>
      <c r="Y72" s="3">
        <f ca="1">0.000001*0.0000478181*($AC$4*Crysol!G72+$AC$5*Crysol!H72+$AC$6*Crysol!I72)-$AC$7</f>
        <v>7.4702008707916868E-3</v>
      </c>
      <c r="Z72" s="3">
        <f t="shared" ca="1" si="7"/>
        <v>0.35368548898815871</v>
      </c>
      <c r="AE72" s="24">
        <v>9.6424631799999994E-2</v>
      </c>
      <c r="AF72" s="24">
        <v>1.9797734899999999E-2</v>
      </c>
      <c r="AG72" s="24">
        <v>2.76943E-5</v>
      </c>
      <c r="AI72" s="3">
        <f ca="1">0.000001*0.0000478181*($AM$4*Crysol!G72+$AM$5*Crysol!H72+$AM$6*Crysol!I72)-$AM$7</f>
        <v>1.9892071467013241E-2</v>
      </c>
      <c r="AJ72" s="3">
        <f t="shared" ca="1" si="8"/>
        <v>11.603242021426261</v>
      </c>
      <c r="AO72" s="26">
        <v>9.6424631799999994E-2</v>
      </c>
      <c r="AP72" s="26">
        <v>3.85487713E-2</v>
      </c>
      <c r="AQ72" s="26">
        <v>4.50109E-5</v>
      </c>
      <c r="AS72" s="3">
        <f ca="1">0.000001*0.0000478181*($AW$4*Crysol!G72+$AW$5*Crysol!H72+$AW$6*Crysol!I72)-$AW$7</f>
        <v>3.9475243928189525E-2</v>
      </c>
      <c r="AT72" s="3">
        <f t="shared" ca="1" si="9"/>
        <v>423.67202873468881</v>
      </c>
    </row>
    <row r="73" spans="1:46" x14ac:dyDescent="0.25">
      <c r="A73" s="17">
        <v>9.7607523200000004E-2</v>
      </c>
      <c r="B73" s="17">
        <v>3.4853670000000001E-4</v>
      </c>
      <c r="C73" s="17">
        <v>2.07208E-5</v>
      </c>
      <c r="E73" s="3">
        <f ca="1">0.000001*0.0000478181*($I$4*Crysol!G73+$I$5*Crysol!H73+$I$6*Crysol!I73)-$I$7</f>
        <v>3.7626445891979752E-4</v>
      </c>
      <c r="F73" s="3">
        <f t="shared" ca="1" si="5"/>
        <v>1.7906738894666425</v>
      </c>
      <c r="K73" s="20">
        <v>9.7607523200000004E-2</v>
      </c>
      <c r="L73" s="20">
        <v>1.9948813000000001E-3</v>
      </c>
      <c r="M73" s="20">
        <v>2.26215E-5</v>
      </c>
      <c r="O73" s="3">
        <f ca="1">0.000001*0.0000478181*($S$4*Crysol!G73+$S$5*Crysol!H73+$S$6*Crysol!I73)-$S$7</f>
        <v>2.0310696889791532E-3</v>
      </c>
      <c r="P73" s="3">
        <f t="shared" ca="1" si="6"/>
        <v>2.5591497615342846</v>
      </c>
      <c r="U73" s="22">
        <v>9.7607523200000004E-2</v>
      </c>
      <c r="V73" s="22">
        <v>7.2507472000000002E-3</v>
      </c>
      <c r="W73" s="22">
        <v>2.4003999999999999E-5</v>
      </c>
      <c r="Y73" s="3">
        <f ca="1">0.000001*0.0000478181*($AC$4*Crysol!G73+$AC$5*Crysol!H73+$AC$6*Crysol!I73)-$AC$7</f>
        <v>7.2442051729370554E-3</v>
      </c>
      <c r="Z73" s="3">
        <f t="shared" ca="1" si="7"/>
        <v>7.4277527115720776E-2</v>
      </c>
      <c r="AE73" s="24">
        <v>9.7607523200000004E-2</v>
      </c>
      <c r="AF73" s="24">
        <v>1.9128128899999999E-2</v>
      </c>
      <c r="AG73" s="24">
        <v>2.66294E-5</v>
      </c>
      <c r="AI73" s="3">
        <f ca="1">0.000001*0.0000478181*($AM$4*Crysol!G73+$AM$5*Crysol!H73+$AM$6*Crysol!I73)-$AM$7</f>
        <v>1.9212747932894226E-2</v>
      </c>
      <c r="AJ73" s="3">
        <f t="shared" ca="1" si="8"/>
        <v>10.097488157628689</v>
      </c>
      <c r="AO73" s="26">
        <v>9.7607523200000004E-2</v>
      </c>
      <c r="AP73" s="26">
        <v>3.7241533399999999E-2</v>
      </c>
      <c r="AQ73" s="26">
        <v>4.1990699999999998E-5</v>
      </c>
      <c r="AS73" s="3">
        <f ca="1">0.000001*0.0000478181*($AW$4*Crysol!G73+$AW$5*Crysol!H73+$AW$6*Crysol!I73)-$AW$7</f>
        <v>3.7992228342635624E-2</v>
      </c>
      <c r="AT73" s="3">
        <f t="shared" ca="1" si="9"/>
        <v>319.61028844271124</v>
      </c>
    </row>
    <row r="74" spans="1:46" x14ac:dyDescent="0.25">
      <c r="A74" s="17">
        <v>9.8790414600000001E-2</v>
      </c>
      <c r="B74" s="17">
        <v>3.3804400000000002E-4</v>
      </c>
      <c r="C74" s="17">
        <v>2.1087300000000001E-5</v>
      </c>
      <c r="E74" s="3">
        <f ca="1">0.000001*0.0000478181*($I$4*Crysol!G74+$I$5*Crysol!H74+$I$6*Crysol!I74)-$I$7</f>
        <v>3.6649905018016282E-4</v>
      </c>
      <c r="F74" s="3">
        <f t="shared" ca="1" si="5"/>
        <v>1.8208608504596293</v>
      </c>
      <c r="K74" s="20">
        <v>9.8790414600000001E-2</v>
      </c>
      <c r="L74" s="20">
        <v>1.9833501000000001E-3</v>
      </c>
      <c r="M74" s="20">
        <v>2.2050000000000001E-5</v>
      </c>
      <c r="O74" s="3">
        <f ca="1">0.000001*0.0000478181*($S$4*Crysol!G74+$S$5*Crysol!H74+$S$6*Crysol!I74)-$S$7</f>
        <v>1.9753253845737834E-3</v>
      </c>
      <c r="P74" s="3">
        <f t="shared" ca="1" si="6"/>
        <v>0.13244699003349389</v>
      </c>
      <c r="U74" s="22">
        <v>9.8790414600000001E-2</v>
      </c>
      <c r="V74" s="22">
        <v>7.0341029000000003E-3</v>
      </c>
      <c r="W74" s="22">
        <v>2.37897E-5</v>
      </c>
      <c r="Y74" s="3">
        <f ca="1">0.000001*0.0000478181*($AC$4*Crysol!G74+$AC$5*Crysol!H74+$AC$6*Crysol!I74)-$AC$7</f>
        <v>7.0182094750824266E-3</v>
      </c>
      <c r="Z74" s="3">
        <f t="shared" ca="1" si="7"/>
        <v>0.44633100668252901</v>
      </c>
      <c r="AE74" s="24">
        <v>9.8790414600000001E-2</v>
      </c>
      <c r="AF74" s="24">
        <v>1.8520224799999999E-2</v>
      </c>
      <c r="AG74" s="24">
        <v>2.7047799999999999E-5</v>
      </c>
      <c r="AI74" s="3">
        <f ca="1">0.000001*0.0000478181*($AM$4*Crysol!G74+$AM$5*Crysol!H74+$AM$6*Crysol!I74)-$AM$7</f>
        <v>1.8533424398775214E-2</v>
      </c>
      <c r="AJ74" s="3">
        <f t="shared" ca="1" si="8"/>
        <v>0.23815382856103123</v>
      </c>
      <c r="AO74" s="26">
        <v>9.8790414600000001E-2</v>
      </c>
      <c r="AP74" s="26">
        <v>3.5931352499999999E-2</v>
      </c>
      <c r="AQ74" s="26">
        <v>4.4395399999999998E-5</v>
      </c>
      <c r="AS74" s="3">
        <f ca="1">0.000001*0.0000478181*($AW$4*Crysol!G74+$AW$5*Crysol!H74+$AW$6*Crysol!I74)-$AW$7</f>
        <v>3.6509212757081751E-2</v>
      </c>
      <c r="AT74" s="3">
        <f t="shared" ca="1" si="9"/>
        <v>169.42196179925261</v>
      </c>
    </row>
    <row r="75" spans="1:46" x14ac:dyDescent="0.25">
      <c r="A75" s="17">
        <v>9.9973298599999996E-2</v>
      </c>
      <c r="B75" s="17">
        <v>3.27053E-4</v>
      </c>
      <c r="C75" s="17">
        <v>2.0384799999999998E-5</v>
      </c>
      <c r="E75" s="3">
        <f ca="1">0.000001*0.0000478181*($I$4*Crysol!G75+$I$5*Crysol!H75+$I$6*Crysol!I75)-$I$7</f>
        <v>3.5673370253153341E-4</v>
      </c>
      <c r="F75" s="3">
        <f t="shared" ca="1" si="5"/>
        <v>2.1199979596686691</v>
      </c>
      <c r="K75" s="20">
        <v>9.9973298599999996E-2</v>
      </c>
      <c r="L75" s="20">
        <v>1.9170024E-3</v>
      </c>
      <c r="M75" s="20">
        <v>2.20836E-5</v>
      </c>
      <c r="O75" s="3">
        <f ca="1">0.000001*0.0000478181*($S$4*Crysol!G75+$S$5*Crysol!H75+$S$6*Crysol!I75)-$S$7</f>
        <v>1.9195814288968361E-3</v>
      </c>
      <c r="P75" s="3">
        <f t="shared" ca="1" si="6"/>
        <v>1.3638690437086062E-2</v>
      </c>
      <c r="U75" s="22">
        <v>9.9973298599999996E-2</v>
      </c>
      <c r="V75" s="22">
        <v>6.8881730999999996E-3</v>
      </c>
      <c r="W75" s="22">
        <v>2.3841699999999999E-5</v>
      </c>
      <c r="Y75" s="3">
        <f ca="1">0.000001*0.0000478181*($AC$4*Crysol!G75+$AC$5*Crysol!H75+$AC$6*Crysol!I75)-$AC$7</f>
        <v>6.792215191024676E-3</v>
      </c>
      <c r="Z75" s="3">
        <f t="shared" ca="1" si="7"/>
        <v>16.198959269252683</v>
      </c>
      <c r="AE75" s="24">
        <v>9.9973298599999996E-2</v>
      </c>
      <c r="AF75" s="24">
        <v>1.7960082700000001E-2</v>
      </c>
      <c r="AG75" s="24">
        <v>2.6046599999999999E-5</v>
      </c>
      <c r="AI75" s="3">
        <f ca="1">0.000001*0.0000478181*($AM$4*Crysol!G75+$AM$5*Crysol!H75+$AM$6*Crysol!I75)-$AM$7</f>
        <v>1.785410511440742E-2</v>
      </c>
      <c r="AJ75" s="3">
        <f t="shared" ca="1" si="8"/>
        <v>16.554877100494245</v>
      </c>
      <c r="AO75" s="26">
        <v>9.9973298599999996E-2</v>
      </c>
      <c r="AP75" s="26">
        <v>3.4695673699999999E-2</v>
      </c>
      <c r="AQ75" s="26">
        <v>4.1315700000000002E-5</v>
      </c>
      <c r="AS75" s="3">
        <f ca="1">0.000001*0.0000478181*($AW$4*Crysol!G75+$AW$5*Crysol!H75+$AW$6*Crysol!I75)-$AW$7</f>
        <v>3.5026206449062021E-2</v>
      </c>
      <c r="AT75" s="3">
        <f t="shared" ca="1" si="9"/>
        <v>64.002768589891801</v>
      </c>
    </row>
    <row r="76" spans="1:46" x14ac:dyDescent="0.25">
      <c r="A76" s="17">
        <v>0.10115616769999999</v>
      </c>
      <c r="B76" s="17">
        <v>3.4420670000000003E-4</v>
      </c>
      <c r="C76" s="17">
        <v>2.10346E-5</v>
      </c>
      <c r="E76" s="3">
        <f ca="1">0.000001*0.0000478181*($I$4*Crysol!G76+$I$5*Crysol!H76+$I$6*Crysol!I76)-$I$7</f>
        <v>3.4850776039574015E-4</v>
      </c>
      <c r="F76" s="3">
        <f t="shared" ca="1" si="5"/>
        <v>4.1810230944805273E-2</v>
      </c>
      <c r="K76" s="20">
        <v>0.10115616769999999</v>
      </c>
      <c r="L76" s="20">
        <v>1.873219E-3</v>
      </c>
      <c r="M76" s="20">
        <v>2.1961900000000001E-5</v>
      </c>
      <c r="O76" s="3">
        <f ca="1">0.000001*0.0000478181*($S$4*Crysol!G76+$S$5*Crysol!H76+$S$6*Crysol!I76)-$S$7</f>
        <v>1.8738230033174361E-3</v>
      </c>
      <c r="P76" s="3">
        <f t="shared" ca="1" si="6"/>
        <v>7.5637789547959914E-4</v>
      </c>
      <c r="U76" s="22">
        <v>0.10115616769999999</v>
      </c>
      <c r="V76" s="22">
        <v>6.6408878000000001E-3</v>
      </c>
      <c r="W76" s="22">
        <v>2.3457800000000001E-5</v>
      </c>
      <c r="Y76" s="3">
        <f ca="1">0.000001*0.0000478181*($AC$4*Crysol!G76+$AC$5*Crysol!H76+$AC$6*Crysol!I76)-$AC$7</f>
        <v>6.6151631026724455E-3</v>
      </c>
      <c r="Z76" s="3">
        <f t="shared" ca="1" si="7"/>
        <v>1.2026132622486871</v>
      </c>
      <c r="AE76" s="24">
        <v>0.10115616769999999</v>
      </c>
      <c r="AF76" s="24">
        <v>1.7357764800000001E-2</v>
      </c>
      <c r="AG76" s="24">
        <v>2.6372100000000001E-5</v>
      </c>
      <c r="AI76" s="3">
        <f ca="1">0.000001*0.0000478181*($AM$4*Crysol!G76+$AM$5*Crysol!H76+$AM$6*Crysol!I76)-$AM$7</f>
        <v>1.7345782813991781E-2</v>
      </c>
      <c r="AJ76" s="3">
        <f t="shared" ca="1" si="8"/>
        <v>0.20642780208266651</v>
      </c>
      <c r="AO76" s="26">
        <v>0.10115616769999999</v>
      </c>
      <c r="AP76" s="26">
        <v>3.3465284900000003E-2</v>
      </c>
      <c r="AQ76" s="26">
        <v>4.1579000000000003E-5</v>
      </c>
      <c r="AS76" s="3">
        <f ca="1">0.000001*0.0000478181*($AW$4*Crysol!G76+$AW$5*Crysol!H76+$AW$6*Crysol!I76)-$AW$7</f>
        <v>3.3950806002926354E-2</v>
      </c>
      <c r="AT76" s="3">
        <f t="shared" ca="1" si="9"/>
        <v>136.35408139890569</v>
      </c>
    </row>
    <row r="77" spans="1:46" x14ac:dyDescent="0.25">
      <c r="A77" s="17">
        <v>0.1023390293</v>
      </c>
      <c r="B77" s="17">
        <v>3.4219440000000001E-4</v>
      </c>
      <c r="C77" s="17">
        <v>2.0676999999999999E-5</v>
      </c>
      <c r="E77" s="3">
        <f ca="1">0.000001*0.0000478181*($I$4*Crysol!G77+$I$5*Crysol!H77+$I$6*Crysol!I77)-$I$7</f>
        <v>3.4031741953058765E-4</v>
      </c>
      <c r="F77" s="3">
        <f t="shared" ca="1" si="5"/>
        <v>8.2403271089068562E-3</v>
      </c>
      <c r="K77" s="20">
        <v>0.1023390293</v>
      </c>
      <c r="L77" s="20">
        <v>1.8124740999999999E-3</v>
      </c>
      <c r="M77" s="20">
        <v>2.1927900000000001E-5</v>
      </c>
      <c r="O77" s="3">
        <f ca="1">0.000001*0.0000478181*($S$4*Crysol!G77+$S$5*Crysol!H77+$S$6*Crysol!I77)-$S$7</f>
        <v>1.8282954634782839E-3</v>
      </c>
      <c r="P77" s="3">
        <f t="shared" ca="1" si="6"/>
        <v>0.52058749556958828</v>
      </c>
      <c r="U77" s="22">
        <v>0.1023390293</v>
      </c>
      <c r="V77" s="22">
        <v>6.4473873999999999E-3</v>
      </c>
      <c r="W77" s="22">
        <v>2.3490999999999999E-5</v>
      </c>
      <c r="Y77" s="3">
        <f ca="1">0.000001*0.0000478181*($AC$4*Crysol!G77+$AC$5*Crysol!H77+$AC$6*Crysol!I77)-$AC$7</f>
        <v>6.4392423716170231E-3</v>
      </c>
      <c r="Z77" s="3">
        <f t="shared" ca="1" si="7"/>
        <v>0.12022151439047707</v>
      </c>
      <c r="AE77" s="24">
        <v>0.1023390293</v>
      </c>
      <c r="AF77" s="24">
        <v>1.6816360900000001E-2</v>
      </c>
      <c r="AG77" s="24">
        <v>2.5315699999999999E-5</v>
      </c>
      <c r="AI77" s="3">
        <f ca="1">0.000001*0.0000478181*($AM$4*Crysol!G77+$AM$5*Crysol!H77+$AM$6*Crysol!I77)-$AM$7</f>
        <v>1.6841412645948257E-2</v>
      </c>
      <c r="AJ77" s="3">
        <f t="shared" ca="1" si="8"/>
        <v>0.97925571927497912</v>
      </c>
      <c r="AO77" s="26">
        <v>0.1023390293</v>
      </c>
      <c r="AP77" s="26">
        <v>3.2339680900000001E-2</v>
      </c>
      <c r="AQ77" s="26">
        <v>4.0199700000000001E-5</v>
      </c>
      <c r="AS77" s="3">
        <f ca="1">0.000001*0.0000478181*($AW$4*Crysol!G77+$AW$5*Crysol!H77+$AW$6*Crysol!I77)-$AW$7</f>
        <v>3.2884825438352153E-2</v>
      </c>
      <c r="AT77" s="3">
        <f t="shared" ca="1" si="9"/>
        <v>183.89829664212832</v>
      </c>
    </row>
    <row r="78" spans="1:46" x14ac:dyDescent="0.25">
      <c r="A78" s="17">
        <v>0.10352188349999999</v>
      </c>
      <c r="B78" s="17">
        <v>3.2816200000000001E-4</v>
      </c>
      <c r="C78" s="17">
        <v>2.0063899999999999E-5</v>
      </c>
      <c r="E78" s="3">
        <f ca="1">0.000001*0.0000478181*($I$4*Crysol!G78+$I$5*Crysol!H78+$I$6*Crysol!I78)-$I$7</f>
        <v>3.3212712990433104E-4</v>
      </c>
      <c r="F78" s="3">
        <f t="shared" ca="1" si="5"/>
        <v>3.9055673460844688E-2</v>
      </c>
      <c r="K78" s="20">
        <v>0.10352188349999999</v>
      </c>
      <c r="L78" s="20">
        <v>1.7565414000000001E-3</v>
      </c>
      <c r="M78" s="20">
        <v>2.16463E-5</v>
      </c>
      <c r="O78" s="3">
        <f ca="1">0.000001*0.0000478181*($S$4*Crysol!G78+$S$5*Crysol!H78+$S$6*Crysol!I78)-$S$7</f>
        <v>1.7827682084601069E-3</v>
      </c>
      <c r="P78" s="3">
        <f t="shared" ca="1" si="6"/>
        <v>1.4679915063295634</v>
      </c>
      <c r="U78" s="22">
        <v>0.10352188349999999</v>
      </c>
      <c r="V78" s="22">
        <v>6.2718586999999998E-3</v>
      </c>
      <c r="W78" s="22">
        <v>2.3416899999999999E-5</v>
      </c>
      <c r="Y78" s="3">
        <f ca="1">0.000001*0.0000478181*($AC$4*Crysol!G78+$AC$5*Crysol!H78+$AC$6*Crysol!I78)-$AC$7</f>
        <v>6.2633227411243476E-3</v>
      </c>
      <c r="Z78" s="3">
        <f t="shared" ca="1" si="7"/>
        <v>0.13287577957591942</v>
      </c>
      <c r="AE78" s="24">
        <v>0.10352188349999999</v>
      </c>
      <c r="AF78" s="24">
        <v>1.62726399E-2</v>
      </c>
      <c r="AG78" s="24">
        <v>2.5170299999999999E-5</v>
      </c>
      <c r="AI78" s="3">
        <f ca="1">0.000001*0.0000478181*($AM$4*Crysol!G78+$AM$5*Crysol!H78+$AM$6*Crysol!I78)-$AM$7</f>
        <v>1.6337045633252112E-2</v>
      </c>
      <c r="AJ78" s="3">
        <f t="shared" ca="1" si="8"/>
        <v>6.5474512615666942</v>
      </c>
      <c r="AO78" s="26">
        <v>0.10352188349999999</v>
      </c>
      <c r="AP78" s="26">
        <v>3.1180651899999998E-2</v>
      </c>
      <c r="AQ78" s="26">
        <v>4.02179E-5</v>
      </c>
      <c r="AS78" s="3">
        <f ca="1">0.000001*0.0000478181*($AW$4*Crysol!G78+$AW$5*Crysol!H78+$AW$6*Crysol!I78)-$AW$7</f>
        <v>3.1818851542568437E-2</v>
      </c>
      <c r="AT78" s="3">
        <f t="shared" ca="1" si="9"/>
        <v>251.81078876576547</v>
      </c>
    </row>
    <row r="79" spans="1:46" x14ac:dyDescent="0.25">
      <c r="A79" s="17">
        <v>0.1047047302</v>
      </c>
      <c r="B79" s="17">
        <v>3.5062279999999998E-4</v>
      </c>
      <c r="C79" s="17">
        <v>2.05246E-5</v>
      </c>
      <c r="E79" s="3">
        <f ca="1">0.000001*0.0000478181*($I$4*Crysol!G79+$I$5*Crysol!H79+$I$6*Crysol!I79)-$I$7</f>
        <v>3.2393689220938779E-4</v>
      </c>
      <c r="F79" s="3">
        <f t="shared" ca="1" si="5"/>
        <v>1.6904975983577066</v>
      </c>
      <c r="K79" s="20">
        <v>0.1047047302</v>
      </c>
      <c r="L79" s="20">
        <v>1.7330722000000001E-3</v>
      </c>
      <c r="M79" s="20">
        <v>2.1948999999999999E-5</v>
      </c>
      <c r="O79" s="3">
        <f ca="1">0.000001*0.0000478181*($S$4*Crysol!G79+$S$5*Crysol!H79+$S$6*Crysol!I79)-$S$7</f>
        <v>1.7372412421118376E-3</v>
      </c>
      <c r="P79" s="3">
        <f t="shared" ca="1" si="6"/>
        <v>3.6078052564492778E-2</v>
      </c>
      <c r="U79" s="22">
        <v>0.1047047302</v>
      </c>
      <c r="V79" s="22">
        <v>6.0439734000000004E-3</v>
      </c>
      <c r="W79" s="22">
        <v>2.3062899999999999E-5</v>
      </c>
      <c r="Y79" s="3">
        <f ca="1">0.000001*0.0000478181*($AC$4*Crysol!G79+$AC$5*Crysol!H79+$AC$6*Crysol!I79)-$AC$7</f>
        <v>6.0874042260668851E-3</v>
      </c>
      <c r="Z79" s="3">
        <f t="shared" ca="1" si="7"/>
        <v>3.5462418267746267</v>
      </c>
      <c r="AE79" s="24">
        <v>0.1047047302</v>
      </c>
      <c r="AF79" s="24">
        <v>1.57962572E-2</v>
      </c>
      <c r="AG79" s="24">
        <v>2.5099199999999998E-5</v>
      </c>
      <c r="AI79" s="3">
        <f ca="1">0.000001*0.0000478181*($AM$4*Crysol!G79+$AM$5*Crysol!H79+$AM$6*Crysol!I79)-$AM$7</f>
        <v>1.5832681818543162E-2</v>
      </c>
      <c r="AJ79" s="3">
        <f t="shared" ca="1" si="8"/>
        <v>2.1060577037575863</v>
      </c>
      <c r="AO79" s="26">
        <v>0.1047047302</v>
      </c>
      <c r="AP79" s="26">
        <v>3.0137941200000001E-2</v>
      </c>
      <c r="AQ79" s="26">
        <v>4.0107100000000001E-5</v>
      </c>
      <c r="AS79" s="3">
        <f ca="1">0.000001*0.0000478181*($AW$4*Crysol!G79+$AW$5*Crysol!H79+$AW$6*Crysol!I79)-$AW$7</f>
        <v>3.0752884405693983E-2</v>
      </c>
      <c r="AT79" s="3">
        <f t="shared" ca="1" si="9"/>
        <v>235.08639342065339</v>
      </c>
    </row>
    <row r="80" spans="1:46" x14ac:dyDescent="0.25">
      <c r="A80" s="17">
        <v>0.1058875695</v>
      </c>
      <c r="B80" s="17">
        <v>3.9861269999999998E-4</v>
      </c>
      <c r="C80" s="17">
        <v>2.0454300000000002E-5</v>
      </c>
      <c r="E80" s="3">
        <f ca="1">0.000001*0.0000478181*($I$4*Crysol!G80+$I$5*Crysol!H80+$I$6*Crysol!I80)-$I$7</f>
        <v>3.1574670575334037E-4</v>
      </c>
      <c r="F80" s="3">
        <f t="shared" ca="1" si="5"/>
        <v>16.412829131234037</v>
      </c>
      <c r="K80" s="20">
        <v>0.1058875695</v>
      </c>
      <c r="L80" s="20">
        <v>1.6973178999999999E-3</v>
      </c>
      <c r="M80" s="20">
        <v>2.15722E-5</v>
      </c>
      <c r="O80" s="3">
        <f ca="1">0.000001*0.0000478181*($S$4*Crysol!G80+$S$5*Crysol!H80+$S$6*Crysol!I80)-$S$7</f>
        <v>1.6917145605845432E-3</v>
      </c>
      <c r="P80" s="3">
        <f t="shared" ca="1" si="6"/>
        <v>6.7469110435641091E-2</v>
      </c>
      <c r="U80" s="22">
        <v>0.1058875695</v>
      </c>
      <c r="V80" s="22">
        <v>5.9651597000000001E-3</v>
      </c>
      <c r="W80" s="22">
        <v>2.2857299999999999E-5</v>
      </c>
      <c r="Y80" s="3">
        <f ca="1">0.000001*0.0000478181*($AC$4*Crysol!G80+$AC$5*Crysol!H80+$AC$6*Crysol!I80)-$AC$7</f>
        <v>5.9114868115721676E-3</v>
      </c>
      <c r="Z80" s="3">
        <f t="shared" ca="1" si="7"/>
        <v>5.513915146575683</v>
      </c>
      <c r="AE80" s="24">
        <v>0.1058875695</v>
      </c>
      <c r="AF80" s="24">
        <v>1.52901839E-2</v>
      </c>
      <c r="AG80" s="24">
        <v>2.4941200000000001E-5</v>
      </c>
      <c r="AI80" s="3">
        <f ca="1">0.000001*0.0000478181*($AM$4*Crysol!G80+$AM$5*Crysol!H80+$AM$6*Crysol!I80)-$AM$7</f>
        <v>1.5328321159181592E-2</v>
      </c>
      <c r="AJ80" s="3">
        <f t="shared" ca="1" si="8"/>
        <v>2.3381063788402767</v>
      </c>
      <c r="AO80" s="26">
        <v>0.1058875695</v>
      </c>
      <c r="AP80" s="26">
        <v>2.91827302E-2</v>
      </c>
      <c r="AQ80" s="26">
        <v>3.8249700000000001E-5</v>
      </c>
      <c r="AS80" s="3">
        <f ca="1">0.000001*0.0000478181*($AW$4*Crysol!G80+$AW$5*Crysol!H80+$AW$6*Crysol!I80)-$AW$7</f>
        <v>2.9686923937610018E-2</v>
      </c>
      <c r="AT80" s="3">
        <f t="shared" ca="1" si="9"/>
        <v>173.75560696873973</v>
      </c>
    </row>
    <row r="81" spans="1:46" x14ac:dyDescent="0.25">
      <c r="A81" s="17">
        <v>0.10707038639999999</v>
      </c>
      <c r="B81" s="17">
        <v>3.1787470000000002E-4</v>
      </c>
      <c r="C81" s="17">
        <v>2.02357E-5</v>
      </c>
      <c r="E81" s="3">
        <f ca="1">0.000001*0.0000478181*($I$4*Crysol!G81+$I$5*Crysol!H81+$I$6*Crysol!I81)-$I$7</f>
        <v>3.0755667439881588E-4</v>
      </c>
      <c r="F81" s="3">
        <f t="shared" ca="1" si="5"/>
        <v>0.25999005610685955</v>
      </c>
      <c r="K81" s="20">
        <v>0.10707038639999999</v>
      </c>
      <c r="L81" s="20">
        <v>1.6401456E-3</v>
      </c>
      <c r="M81" s="20">
        <v>2.14209E-5</v>
      </c>
      <c r="O81" s="3">
        <f ca="1">0.000001*0.0000478181*($S$4*Crysol!G81+$S$5*Crysol!H81+$S$6*Crysol!I81)-$S$7</f>
        <v>1.6461887412180401E-3</v>
      </c>
      <c r="P81" s="3">
        <f t="shared" ca="1" si="6"/>
        <v>7.9588452165936949E-2</v>
      </c>
      <c r="U81" s="22">
        <v>0.10707038639999999</v>
      </c>
      <c r="V81" s="22">
        <v>5.7177445999999996E-3</v>
      </c>
      <c r="W81" s="22">
        <v>2.26646E-5</v>
      </c>
      <c r="Y81" s="3">
        <f ca="1">0.000001*0.0000478181*($AC$4*Crysol!G81+$AC$5*Crysol!H81+$AC$6*Crysol!I81)-$AC$7</f>
        <v>5.7355727285106264E-3</v>
      </c>
      <c r="Z81" s="3">
        <f t="shared" ca="1" si="7"/>
        <v>0.61875025998210498</v>
      </c>
      <c r="AE81" s="24">
        <v>0.10707038639999999</v>
      </c>
      <c r="AF81" s="24">
        <v>1.47882216E-2</v>
      </c>
      <c r="AG81" s="24">
        <v>2.4745599999999999E-5</v>
      </c>
      <c r="AI81" s="3">
        <f ca="1">0.000001*0.0000478181*($AM$4*Crysol!G81+$AM$5*Crysol!H81+$AM$6*Crysol!I81)-$AM$7</f>
        <v>1.4823970051141805E-2</v>
      </c>
      <c r="AJ81" s="3">
        <f t="shared" ca="1" si="8"/>
        <v>2.0869809416723251</v>
      </c>
      <c r="AO81" s="26">
        <v>0.10707038639999999</v>
      </c>
      <c r="AP81" s="26">
        <v>2.81411167E-2</v>
      </c>
      <c r="AQ81" s="26">
        <v>3.8103599999999999E-5</v>
      </c>
      <c r="AS81" s="3">
        <f ca="1">0.000001*0.0000478181*($AW$4*Crysol!G81+$AW$5*Crysol!H81+$AW$6*Crysol!I81)-$AW$7</f>
        <v>2.8620983656135079E-2</v>
      </c>
      <c r="AT81" s="3">
        <f t="shared" ca="1" si="9"/>
        <v>158.60236959846765</v>
      </c>
    </row>
    <row r="82" spans="1:46" x14ac:dyDescent="0.25">
      <c r="A82" s="17">
        <v>0.1082532108</v>
      </c>
      <c r="B82" s="17">
        <v>3.2970800000000001E-4</v>
      </c>
      <c r="C82" s="17">
        <v>1.97692E-5</v>
      </c>
      <c r="E82" s="3">
        <f ca="1">0.000001*0.0000478181*($I$4*Crysol!G82+$I$5*Crysol!H82+$I$6*Crysol!I82)-$I$7</f>
        <v>2.9936659111297792E-4</v>
      </c>
      <c r="F82" s="3">
        <f t="shared" ca="1" si="5"/>
        <v>2.3555552553550063</v>
      </c>
      <c r="K82" s="20">
        <v>0.1082532108</v>
      </c>
      <c r="L82" s="20">
        <v>1.5718385000000001E-3</v>
      </c>
      <c r="M82" s="20">
        <v>2.0916200000000001E-5</v>
      </c>
      <c r="O82" s="3">
        <f ca="1">0.000001*0.0000478181*($S$4*Crysol!G82+$S$5*Crysol!H82+$S$6*Crysol!I82)-$S$7</f>
        <v>1.6006626331816292E-3</v>
      </c>
      <c r="P82" s="3">
        <f t="shared" ca="1" si="6"/>
        <v>1.8990960906681589</v>
      </c>
      <c r="U82" s="22">
        <v>0.1082532108</v>
      </c>
      <c r="V82" s="22">
        <v>5.5680191E-3</v>
      </c>
      <c r="W82" s="22">
        <v>2.2212300000000001E-5</v>
      </c>
      <c r="Y82" s="3">
        <f ca="1">0.000001*0.0000478181*($AC$4*Crysol!G82+$AC$5*Crysol!H82+$AC$6*Crysol!I82)-$AC$7</f>
        <v>5.5596575300138704E-3</v>
      </c>
      <c r="Z82" s="3">
        <f t="shared" ca="1" si="7"/>
        <v>0.14170611689324591</v>
      </c>
      <c r="AE82" s="24">
        <v>0.1082532108</v>
      </c>
      <c r="AF82" s="24">
        <v>1.43685341E-2</v>
      </c>
      <c r="AG82" s="24">
        <v>2.47337E-5</v>
      </c>
      <c r="AI82" s="3">
        <f ca="1">0.000001*0.0000478181*($AM$4*Crysol!G82+$AM$5*Crysol!H82+$AM$6*Crysol!I82)-$AM$7</f>
        <v>1.4319615745114811E-2</v>
      </c>
      <c r="AJ82" s="3">
        <f t="shared" ca="1" si="8"/>
        <v>3.911699720916042</v>
      </c>
      <c r="AO82" s="26">
        <v>0.1082532108</v>
      </c>
      <c r="AP82" s="26">
        <v>2.7227534000000001E-2</v>
      </c>
      <c r="AQ82" s="26">
        <v>3.6937100000000002E-5</v>
      </c>
      <c r="AS82" s="3">
        <f ca="1">0.000001*0.0000478181*($AW$4*Crysol!G82+$AW$5*Crysol!H82+$AW$6*Crysol!I82)-$AW$7</f>
        <v>2.7555036615750855E-2</v>
      </c>
      <c r="AT82" s="3">
        <f t="shared" ca="1" si="9"/>
        <v>78.614735162757754</v>
      </c>
    </row>
    <row r="83" spans="1:46" x14ac:dyDescent="0.25">
      <c r="A83" s="17">
        <v>0.10943602030000001</v>
      </c>
      <c r="B83" s="17">
        <v>2.7811189999999998E-4</v>
      </c>
      <c r="C83" s="17">
        <v>1.9826500000000001E-5</v>
      </c>
      <c r="E83" s="3">
        <f ca="1">0.000001*0.0000478181*($I$4*Crysol!G83+$I$5*Crysol!H83+$I$6*Crysol!I83)-$I$7</f>
        <v>2.9117661099734937E-4</v>
      </c>
      <c r="F83" s="3">
        <f t="shared" ca="1" si="5"/>
        <v>0.43421768308912506</v>
      </c>
      <c r="K83" s="20">
        <v>0.10943602030000001</v>
      </c>
      <c r="L83" s="20">
        <v>1.5262952000000001E-3</v>
      </c>
      <c r="M83" s="20">
        <v>2.0729399999999998E-5</v>
      </c>
      <c r="O83" s="3">
        <f ca="1">0.000001*0.0000478181*($S$4*Crysol!G83+$S$5*Crysol!H83+$S$6*Crysol!I83)-$S$7</f>
        <v>1.5551370986361017E-3</v>
      </c>
      <c r="P83" s="3">
        <f t="shared" ca="1" si="6"/>
        <v>1.935861258756139</v>
      </c>
      <c r="U83" s="22">
        <v>0.10943602030000001</v>
      </c>
      <c r="V83" s="22">
        <v>5.3818607999999999E-3</v>
      </c>
      <c r="W83" s="22">
        <v>2.21935E-5</v>
      </c>
      <c r="Y83" s="3">
        <f ca="1">0.000001*0.0000478181*($AC$4*Crysol!G83+$AC$5*Crysol!H83+$AC$6*Crysol!I83)-$AC$7</f>
        <v>5.3837445475150743E-3</v>
      </c>
      <c r="Z83" s="3">
        <f t="shared" ca="1" si="7"/>
        <v>7.2043331846502598E-3</v>
      </c>
      <c r="AE83" s="24">
        <v>0.10943602030000001</v>
      </c>
      <c r="AF83" s="24">
        <v>1.38818659E-2</v>
      </c>
      <c r="AG83" s="24">
        <v>2.3670199999999999E-5</v>
      </c>
      <c r="AI83" s="3">
        <f ca="1">0.000001*0.0000478181*($AM$4*Crysol!G83+$AM$5*Crysol!H83+$AM$6*Crysol!I83)-$AM$7</f>
        <v>1.3815267792422394E-2</v>
      </c>
      <c r="AJ83" s="3">
        <f t="shared" ca="1" si="8"/>
        <v>7.9162576781863416</v>
      </c>
      <c r="AO83" s="26">
        <v>0.10943602030000001</v>
      </c>
      <c r="AP83" s="26">
        <v>2.6339853199999999E-2</v>
      </c>
      <c r="AQ83" s="26">
        <v>3.6850500000000002E-5</v>
      </c>
      <c r="AS83" s="3">
        <f ca="1">0.000001*0.0000478181*($AW$4*Crysol!G83+$AW$5*Crysol!H83+$AW$6*Crysol!I83)-$AW$7</f>
        <v>2.6489103003066384E-2</v>
      </c>
      <c r="AT83" s="3">
        <f t="shared" ca="1" si="9"/>
        <v>16.403660176759885</v>
      </c>
    </row>
    <row r="84" spans="1:46" x14ac:dyDescent="0.25">
      <c r="A84" s="17">
        <v>0.1106188223</v>
      </c>
      <c r="B84" s="17">
        <v>2.7599420000000001E-4</v>
      </c>
      <c r="C84" s="17">
        <v>2.00488E-5</v>
      </c>
      <c r="E84" s="3">
        <f ca="1">0.000001*0.0000478181*($I$4*Crysol!G84+$I$5*Crysol!H84+$I$6*Crysol!I84)-$I$7</f>
        <v>2.8365249675930119E-4</v>
      </c>
      <c r="F84" s="3">
        <f t="shared" ca="1" si="5"/>
        <v>0.14591085944482363</v>
      </c>
      <c r="K84" s="20">
        <v>0.1106188223</v>
      </c>
      <c r="L84" s="20">
        <v>1.4720209E-3</v>
      </c>
      <c r="M84" s="20">
        <v>2.0976100000000001E-5</v>
      </c>
      <c r="O84" s="3">
        <f ca="1">0.000001*0.0000478181*($S$4*Crysol!G84+$S$5*Crysol!H84+$S$6*Crysol!I84)-$S$7</f>
        <v>1.5138449803794266E-3</v>
      </c>
      <c r="P84" s="3">
        <f t="shared" ca="1" si="6"/>
        <v>3.9756057635928919</v>
      </c>
      <c r="U84" s="22">
        <v>0.1106188223</v>
      </c>
      <c r="V84" s="22">
        <v>5.1953509000000004E-3</v>
      </c>
      <c r="W84" s="22">
        <v>2.1793600000000001E-5</v>
      </c>
      <c r="Y84" s="3">
        <f ca="1">0.000001*0.0000478181*($AC$4*Crysol!G84+$AC$5*Crysol!H84+$AC$6*Crysol!I84)-$AC$7</f>
        <v>5.2280502087528368E-3</v>
      </c>
      <c r="Z84" s="3">
        <f t="shared" ca="1" si="7"/>
        <v>2.2512265022857592</v>
      </c>
      <c r="AE84" s="24">
        <v>0.1106188223</v>
      </c>
      <c r="AF84" s="24">
        <v>1.3472295400000001E-2</v>
      </c>
      <c r="AG84" s="24">
        <v>2.34727E-5</v>
      </c>
      <c r="AI84" s="3">
        <f ca="1">0.000001*0.0000478181*($AM$4*Crysol!G84+$AM$5*Crysol!H84+$AM$6*Crysol!I84)-$AM$7</f>
        <v>1.3380333813515673E-2</v>
      </c>
      <c r="AJ84" s="3">
        <f t="shared" ca="1" si="8"/>
        <v>15.349237765610068</v>
      </c>
      <c r="AO84" s="26">
        <v>0.1106188223</v>
      </c>
      <c r="AP84" s="26">
        <v>2.5458542599999998E-2</v>
      </c>
      <c r="AQ84" s="26">
        <v>3.6283099999999998E-5</v>
      </c>
      <c r="AS84" s="3">
        <f ca="1">0.000001*0.0000478181*($AW$4*Crysol!G84+$AW$5*Crysol!H84+$AW$6*Crysol!I84)-$AW$7</f>
        <v>2.558713505552785E-2</v>
      </c>
      <c r="AT84" s="3">
        <f t="shared" ca="1" si="9"/>
        <v>12.560941915948581</v>
      </c>
    </row>
    <row r="85" spans="1:46" x14ac:dyDescent="0.25">
      <c r="A85" s="17">
        <v>0.1118016094</v>
      </c>
      <c r="B85" s="17">
        <v>2.760288E-4</v>
      </c>
      <c r="C85" s="17">
        <v>1.9429899999999998E-5</v>
      </c>
      <c r="E85" s="3">
        <f ca="1">0.000001*0.0000478181*($I$4*Crysol!G85+$I$5*Crysol!H85+$I$6*Crysol!I85)-$I$7</f>
        <v>2.7673527641158325E-4</v>
      </c>
      <c r="F85" s="3">
        <f t="shared" ca="1" si="5"/>
        <v>1.3220692401253514E-3</v>
      </c>
      <c r="K85" s="20">
        <v>0.1118016094</v>
      </c>
      <c r="L85" s="20">
        <v>1.4577336999999999E-3</v>
      </c>
      <c r="M85" s="20">
        <v>2.1036800000000002E-5</v>
      </c>
      <c r="O85" s="3">
        <f ca="1">0.000001*0.0000478181*($S$4*Crysol!G85+$S$5*Crysol!H85+$S$6*Crysol!I85)-$S$7</f>
        <v>1.476411303972602E-3</v>
      </c>
      <c r="P85" s="3">
        <f t="shared" ca="1" si="6"/>
        <v>0.78828446747861669</v>
      </c>
      <c r="U85" s="22">
        <v>0.1118016094</v>
      </c>
      <c r="V85" s="22">
        <v>5.0613218999999996E-3</v>
      </c>
      <c r="W85" s="22">
        <v>2.1932600000000001E-5</v>
      </c>
      <c r="Y85" s="3">
        <f ca="1">0.000001*0.0000478181*($AC$4*Crysol!G85+$AC$5*Crysol!H85+$AC$6*Crysol!I85)-$AC$7</f>
        <v>5.0907833662426263E-3</v>
      </c>
      <c r="Z85" s="3">
        <f t="shared" ca="1" si="7"/>
        <v>1.8043819658037206</v>
      </c>
      <c r="AE85" s="24">
        <v>0.1118016094</v>
      </c>
      <c r="AF85" s="24">
        <v>1.3120063600000001E-2</v>
      </c>
      <c r="AG85" s="24">
        <v>2.3192300000000002E-5</v>
      </c>
      <c r="AI85" s="3">
        <f ca="1">0.000001*0.0000478181*($AM$4*Crysol!G85+$AM$5*Crysol!H85+$AM$6*Crysol!I85)-$AM$7</f>
        <v>1.3008663821501737E-2</v>
      </c>
      <c r="AJ85" s="3">
        <f t="shared" ca="1" si="8"/>
        <v>23.071775351951665</v>
      </c>
      <c r="AO85" s="26">
        <v>0.1118016094</v>
      </c>
      <c r="AP85" s="26">
        <v>2.4751778700000001E-2</v>
      </c>
      <c r="AQ85" s="26">
        <v>3.55266E-5</v>
      </c>
      <c r="AS85" s="3">
        <f ca="1">0.000001*0.0000478181*($AW$4*Crysol!G85+$AW$5*Crysol!H85+$AW$6*Crysol!I85)-$AW$7</f>
        <v>2.4834604775513629E-2</v>
      </c>
      <c r="AT85" s="3">
        <f t="shared" ca="1" si="9"/>
        <v>5.435341997430851</v>
      </c>
    </row>
    <row r="86" spans="1:46" x14ac:dyDescent="0.25">
      <c r="A86" s="17">
        <v>0.1129843965</v>
      </c>
      <c r="B86" s="17">
        <v>2.571901E-4</v>
      </c>
      <c r="C86" s="17">
        <v>1.9887299999999998E-5</v>
      </c>
      <c r="E86" s="3">
        <f ca="1">0.000001*0.0000478181*($I$4*Crysol!G86+$I$5*Crysol!H86+$I$6*Crysol!I86)-$I$7</f>
        <v>2.6981805606386526E-4</v>
      </c>
      <c r="F86" s="3">
        <f t="shared" ca="1" si="5"/>
        <v>0.40319438386140682</v>
      </c>
      <c r="K86" s="20">
        <v>0.1129843965</v>
      </c>
      <c r="L86" s="20">
        <v>1.4135026000000001E-3</v>
      </c>
      <c r="M86" s="20">
        <v>2.0373E-5</v>
      </c>
      <c r="O86" s="3">
        <f ca="1">0.000001*0.0000478181*($S$4*Crysol!G86+$S$5*Crysol!H86+$S$6*Crysol!I86)-$S$7</f>
        <v>1.4389776275657766E-3</v>
      </c>
      <c r="P86" s="3">
        <f t="shared" ca="1" si="6"/>
        <v>1.5635772932898797</v>
      </c>
      <c r="U86" s="22">
        <v>0.1129843965</v>
      </c>
      <c r="V86" s="22">
        <v>4.9171140000000002E-3</v>
      </c>
      <c r="W86" s="22">
        <v>2.20837E-5</v>
      </c>
      <c r="Y86" s="3">
        <f ca="1">0.000001*0.0000478181*($AC$4*Crysol!G86+$AC$5*Crysol!H86+$AC$6*Crysol!I86)-$AC$7</f>
        <v>4.9535165237324123E-3</v>
      </c>
      <c r="Z86" s="3">
        <f t="shared" ca="1" si="7"/>
        <v>2.7171856344505034</v>
      </c>
      <c r="AE86" s="24">
        <v>0.1129843965</v>
      </c>
      <c r="AF86" s="24">
        <v>1.2690750900000001E-2</v>
      </c>
      <c r="AG86" s="24">
        <v>2.3172699999999999E-5</v>
      </c>
      <c r="AI86" s="3">
        <f ca="1">0.000001*0.0000478181*($AM$4*Crysol!G86+$AM$5*Crysol!H86+$AM$6*Crysol!I86)-$AM$7</f>
        <v>1.2636993829487794E-2</v>
      </c>
      <c r="AJ86" s="3">
        <f t="shared" ca="1" si="8"/>
        <v>5.3816804797842916</v>
      </c>
      <c r="AO86" s="26">
        <v>0.1129843965</v>
      </c>
      <c r="AP86" s="26">
        <v>2.3902379000000001E-2</v>
      </c>
      <c r="AQ86" s="26">
        <v>3.4950799999999997E-5</v>
      </c>
      <c r="AS86" s="3">
        <f ca="1">0.000001*0.0000478181*($AW$4*Crysol!G86+$AW$5*Crysol!H86+$AW$6*Crysol!I86)-$AW$7</f>
        <v>2.4082074495499397E-2</v>
      </c>
      <c r="AT86" s="3">
        <f t="shared" ca="1" si="9"/>
        <v>26.433832845960517</v>
      </c>
    </row>
    <row r="87" spans="1:46" x14ac:dyDescent="0.25">
      <c r="A87" s="17">
        <v>0.1141671687</v>
      </c>
      <c r="B87" s="17">
        <v>2.6768979999999999E-4</v>
      </c>
      <c r="C87" s="17">
        <v>1.9284799999999999E-5</v>
      </c>
      <c r="E87" s="3">
        <f ca="1">0.000001*0.0000478181*($I$4*Crysol!G87+$I$5*Crysol!H87+$I$6*Crysol!I87)-$I$7</f>
        <v>2.6290092285489211E-4</v>
      </c>
      <c r="F87" s="3">
        <f t="shared" ca="1" si="5"/>
        <v>6.1664769571024729E-2</v>
      </c>
      <c r="K87" s="20">
        <v>0.1141671687</v>
      </c>
      <c r="L87" s="20">
        <v>1.3774408E-3</v>
      </c>
      <c r="M87" s="20">
        <v>2.0284499999999999E-5</v>
      </c>
      <c r="O87" s="3">
        <f ca="1">0.000001*0.0000478181*($S$4*Crysol!G87+$S$5*Crysol!H87+$S$6*Crysol!I87)-$S$7</f>
        <v>1.4015444227246112E-3</v>
      </c>
      <c r="P87" s="3">
        <f t="shared" ca="1" si="6"/>
        <v>1.4120043280351011</v>
      </c>
      <c r="U87" s="22">
        <v>0.1141671687</v>
      </c>
      <c r="V87" s="22">
        <v>4.7807492999999996E-3</v>
      </c>
      <c r="W87" s="22">
        <v>2.1786299999999998E-5</v>
      </c>
      <c r="Y87" s="3">
        <f ca="1">0.000001*0.0000478181*($AC$4*Crysol!G87+$AC$5*Crysol!H87+$AC$6*Crysol!I87)-$AC$7</f>
        <v>4.8162514104226244E-3</v>
      </c>
      <c r="Z87" s="3">
        <f t="shared" ca="1" si="7"/>
        <v>2.6554698916985302</v>
      </c>
      <c r="AE87" s="24">
        <v>0.1141671687</v>
      </c>
      <c r="AF87" s="24">
        <v>1.23193013E-2</v>
      </c>
      <c r="AG87" s="24">
        <v>2.28871E-5</v>
      </c>
      <c r="AI87" s="3">
        <f ca="1">0.000001*0.0000478181*($AM$4*Crysol!G87+$AM$5*Crysol!H87+$AM$6*Crysol!I87)-$AM$7</f>
        <v>1.2265328519536149E-2</v>
      </c>
      <c r="AJ87" s="3">
        <f t="shared" ca="1" si="8"/>
        <v>5.5611940470769756</v>
      </c>
      <c r="AO87" s="26">
        <v>0.1141671687</v>
      </c>
      <c r="AP87" s="26">
        <v>2.32314598E-2</v>
      </c>
      <c r="AQ87" s="26">
        <v>3.4520300000000002E-5</v>
      </c>
      <c r="AS87" s="3">
        <f ca="1">0.000001*0.0000478181*($AW$4*Crysol!G87+$AW$5*Crysol!H87+$AW$6*Crysol!I87)-$AW$7</f>
        <v>2.3329553695383271E-2</v>
      </c>
      <c r="AT87" s="3">
        <f t="shared" ca="1" si="9"/>
        <v>8.0748569894654469</v>
      </c>
    </row>
    <row r="88" spans="1:46" x14ac:dyDescent="0.25">
      <c r="A88" s="17">
        <v>0.1153499335</v>
      </c>
      <c r="B88" s="17">
        <v>2.5953480000000001E-4</v>
      </c>
      <c r="C88" s="17">
        <v>1.95851E-5</v>
      </c>
      <c r="E88" s="3">
        <f ca="1">0.000001*0.0000478181*($I$4*Crysol!G88+$I$5*Crysol!H88+$I$6*Crysol!I88)-$I$7</f>
        <v>2.5598383292287937E-4</v>
      </c>
      <c r="F88" s="3">
        <f t="shared" ca="1" si="5"/>
        <v>3.2873179016608418E-2</v>
      </c>
      <c r="K88" s="20">
        <v>0.1153499335</v>
      </c>
      <c r="L88" s="20">
        <v>1.3030407999999999E-3</v>
      </c>
      <c r="M88" s="20">
        <v>2.0125299999999999E-5</v>
      </c>
      <c r="O88" s="3">
        <f ca="1">0.000001*0.0000478181*($S$4*Crysol!G88+$S$5*Crysol!H88+$S$6*Crysol!I88)-$S$7</f>
        <v>1.3641114520838403E-3</v>
      </c>
      <c r="P88" s="3">
        <f t="shared" ca="1" si="6"/>
        <v>9.2083196905217264</v>
      </c>
      <c r="U88" s="22">
        <v>0.1153499335</v>
      </c>
      <c r="V88" s="22">
        <v>4.6075252000000004E-3</v>
      </c>
      <c r="W88" s="22">
        <v>2.1559599999999999E-5</v>
      </c>
      <c r="Y88" s="3">
        <f ca="1">0.000001*0.0000478181*($AC$4*Crysol!G88+$AC$5*Crysol!H88+$AC$6*Crysol!I88)-$AC$7</f>
        <v>4.6789871559103618E-3</v>
      </c>
      <c r="Z88" s="3">
        <f t="shared" ca="1" si="7"/>
        <v>10.986728669942655</v>
      </c>
      <c r="AE88" s="24">
        <v>0.1153499335</v>
      </c>
      <c r="AF88" s="24">
        <v>1.19369635E-2</v>
      </c>
      <c r="AG88" s="24">
        <v>2.26169E-5</v>
      </c>
      <c r="AI88" s="3">
        <f ca="1">0.000001*0.0000478181*($AM$4*Crysol!G88+$AM$5*Crysol!H88+$AM$6*Crysol!I88)-$AM$7</f>
        <v>1.1893665534904034E-2</v>
      </c>
      <c r="AJ88" s="3">
        <f t="shared" ca="1" si="8"/>
        <v>3.6649564331254543</v>
      </c>
      <c r="AO88" s="26">
        <v>0.1153499335</v>
      </c>
      <c r="AP88" s="26">
        <v>2.24622916E-2</v>
      </c>
      <c r="AQ88" s="26">
        <v>3.4173700000000001E-5</v>
      </c>
      <c r="AS88" s="3">
        <f ca="1">0.000001*0.0000478181*($AW$4*Crysol!G88+$AW$5*Crysol!H88+$AW$6*Crysol!I88)-$AW$7</f>
        <v>2.2577037603404449E-2</v>
      </c>
      <c r="AT88" s="3">
        <f t="shared" ca="1" si="9"/>
        <v>11.274340083109239</v>
      </c>
    </row>
    <row r="89" spans="1:46" x14ac:dyDescent="0.25">
      <c r="A89" s="17">
        <v>0.1165326834</v>
      </c>
      <c r="B89" s="17">
        <v>2.629005E-4</v>
      </c>
      <c r="C89" s="17">
        <v>1.9487299999999999E-5</v>
      </c>
      <c r="E89" s="3">
        <f ca="1">0.000001*0.0000478181*($I$4*Crysol!G89+$I$5*Crysol!H89+$I$6*Crysol!I89)-$I$7</f>
        <v>2.4906683012961131E-4</v>
      </c>
      <c r="F89" s="3">
        <f t="shared" ca="1" si="5"/>
        <v>0.50393146102943454</v>
      </c>
      <c r="K89" s="20">
        <v>0.1165326834</v>
      </c>
      <c r="L89" s="20">
        <v>1.3152547000000001E-3</v>
      </c>
      <c r="M89" s="20">
        <v>2.04814E-5</v>
      </c>
      <c r="O89" s="3">
        <f ca="1">0.000001*0.0000478181*($S$4*Crysol!G89+$S$5*Crysol!H89+$S$6*Crysol!I89)-$S$7</f>
        <v>1.3266789530087275E-3</v>
      </c>
      <c r="P89" s="3">
        <f t="shared" ca="1" si="6"/>
        <v>0.31112602945941892</v>
      </c>
      <c r="U89" s="22">
        <v>0.1165326834</v>
      </c>
      <c r="V89" s="22">
        <v>4.5045590999999996E-3</v>
      </c>
      <c r="W89" s="22">
        <v>2.1529500000000001E-5</v>
      </c>
      <c r="Y89" s="3">
        <f ca="1">0.000001*0.0000478181*($AC$4*Crysol!G89+$AC$5*Crysol!H89+$AC$6*Crysol!I89)-$AC$7</f>
        <v>4.5417246305985183E-3</v>
      </c>
      <c r="Z89" s="3">
        <f t="shared" ca="1" si="7"/>
        <v>2.9799761419343409</v>
      </c>
      <c r="AE89" s="24">
        <v>0.1165326834</v>
      </c>
      <c r="AF89" s="24">
        <v>1.1646738300000001E-2</v>
      </c>
      <c r="AG89" s="24">
        <v>2.3214499999999999E-5</v>
      </c>
      <c r="AI89" s="3">
        <f ca="1">0.000001*0.0000478181*($AM$4*Crysol!G89+$AM$5*Crysol!H89+$AM$6*Crysol!I89)-$AM$7</f>
        <v>1.1522007232334203E-2</v>
      </c>
      <c r="AJ89" s="3">
        <f t="shared" ca="1" si="8"/>
        <v>28.868924938057429</v>
      </c>
      <c r="AO89" s="26">
        <v>0.1165326834</v>
      </c>
      <c r="AP89" s="26">
        <v>2.1826893100000001E-2</v>
      </c>
      <c r="AQ89" s="26">
        <v>3.53477E-5</v>
      </c>
      <c r="AS89" s="3">
        <f ca="1">0.000001*0.0000478181*($AW$4*Crysol!G89+$AW$5*Crysol!H89+$AW$6*Crysol!I89)-$AW$7</f>
        <v>2.1824530991323705E-2</v>
      </c>
      <c r="AT89" s="3">
        <f t="shared" ca="1" si="9"/>
        <v>4.4655754215604734E-3</v>
      </c>
    </row>
    <row r="90" spans="1:46" x14ac:dyDescent="0.25">
      <c r="A90" s="17">
        <v>0.1177154183</v>
      </c>
      <c r="B90" s="17">
        <v>2.6962889999999998E-4</v>
      </c>
      <c r="C90" s="17">
        <v>1.9814799999999999E-5</v>
      </c>
      <c r="E90" s="3">
        <f ca="1">0.000001*0.0000478181*($I$4*Crysol!G90+$I$5*Crysol!H90+$I$6*Crysol!I90)-$I$7</f>
        <v>2.4214991505991184E-4</v>
      </c>
      <c r="F90" s="3">
        <f t="shared" ca="1" si="5"/>
        <v>1.9231890863751426</v>
      </c>
      <c r="K90" s="20">
        <v>0.1177154183</v>
      </c>
      <c r="L90" s="20">
        <v>1.288724E-3</v>
      </c>
      <c r="M90" s="20">
        <v>2.03686E-5</v>
      </c>
      <c r="O90" s="3">
        <f ca="1">0.000001*0.0000478181*($S$4*Crysol!G90+$S$5*Crysol!H90+$S$6*Crysol!I90)-$S$7</f>
        <v>1.2892469286641456E-3</v>
      </c>
      <c r="P90" s="3">
        <f t="shared" ca="1" si="6"/>
        <v>6.5911703657228521E-4</v>
      </c>
      <c r="U90" s="22">
        <v>0.1177154183</v>
      </c>
      <c r="V90" s="22">
        <v>4.3759997999999996E-3</v>
      </c>
      <c r="W90" s="22">
        <v>2.15754E-5</v>
      </c>
      <c r="Y90" s="3">
        <f ca="1">0.000001*0.0000478181*($AC$4*Crysol!G90+$AC$5*Crysol!H90+$AC$6*Crysol!I90)-$AC$7</f>
        <v>4.4044638460924729E-3</v>
      </c>
      <c r="Z90" s="3">
        <f t="shared" ca="1" si="7"/>
        <v>1.7405061242672788</v>
      </c>
      <c r="AE90" s="24">
        <v>0.1177154183</v>
      </c>
      <c r="AF90" s="24">
        <v>1.13008143E-2</v>
      </c>
      <c r="AG90" s="24">
        <v>2.2866499999999999E-5</v>
      </c>
      <c r="AI90" s="3">
        <f ca="1">0.000001*0.0000478181*($AM$4*Crysol!G90+$AM$5*Crysol!H90+$AM$6*Crysol!I90)-$AM$7</f>
        <v>1.115035364324991E-2</v>
      </c>
      <c r="AJ90" s="3">
        <f t="shared" ca="1" si="8"/>
        <v>43.295874413122121</v>
      </c>
      <c r="AO90" s="26">
        <v>0.1177154183</v>
      </c>
      <c r="AP90" s="26">
        <v>2.11546216E-2</v>
      </c>
      <c r="AQ90" s="26">
        <v>3.4814699999999997E-5</v>
      </c>
      <c r="AS90" s="3">
        <f ca="1">0.000001*0.0000478181*($AW$4*Crysol!G90+$AW$5*Crysol!H90+$AW$6*Crysol!I90)-$AW$7</f>
        <v>2.1072033922764546E-2</v>
      </c>
      <c r="AT90" s="3">
        <f t="shared" ca="1" si="9"/>
        <v>5.6273663496418358</v>
      </c>
    </row>
    <row r="91" spans="1:46" x14ac:dyDescent="0.25">
      <c r="A91" s="17">
        <v>0.1188981533</v>
      </c>
      <c r="B91" s="17">
        <v>2.0963049999999999E-4</v>
      </c>
      <c r="C91" s="17">
        <v>1.9621200000000001E-5</v>
      </c>
      <c r="E91" s="3">
        <f ca="1">0.000001*0.0000478181*($I$4*Crysol!G91+$I$5*Crysol!H91+$I$6*Crysol!I91)-$I$7</f>
        <v>2.3523299940538865E-4</v>
      </c>
      <c r="F91" s="3">
        <f t="shared" ca="1" si="5"/>
        <v>1.7026038075708751</v>
      </c>
      <c r="K91" s="20">
        <v>0.1188981533</v>
      </c>
      <c r="L91" s="20">
        <v>1.2227321000000001E-3</v>
      </c>
      <c r="M91" s="20">
        <v>2.0873000000000002E-5</v>
      </c>
      <c r="O91" s="3">
        <f ca="1">0.000001*0.0000478181*($S$4*Crysol!G91+$S$5*Crysol!H91+$S$6*Crysol!I91)-$S$7</f>
        <v>1.2518149011546925E-3</v>
      </c>
      <c r="P91" s="3">
        <f t="shared" ca="1" si="6"/>
        <v>1.9413450006423822</v>
      </c>
      <c r="U91" s="22">
        <v>0.1188981533</v>
      </c>
      <c r="V91" s="22">
        <v>4.2332517999999998E-3</v>
      </c>
      <c r="W91" s="22">
        <v>2.1889999999999999E-5</v>
      </c>
      <c r="Y91" s="3">
        <f ca="1">0.000001*0.0000478181*($AC$4*Crysol!G91+$AC$5*Crysol!H91+$AC$6*Crysol!I91)-$AC$7</f>
        <v>4.2672030499810555E-3</v>
      </c>
      <c r="Z91" s="3">
        <f t="shared" ca="1" si="7"/>
        <v>2.4055811581603757</v>
      </c>
      <c r="AE91" s="24">
        <v>0.1188981533</v>
      </c>
      <c r="AF91" s="24">
        <v>1.0899727200000001E-2</v>
      </c>
      <c r="AG91" s="24">
        <v>2.3409199999999999E-5</v>
      </c>
      <c r="AI91" s="3">
        <f ca="1">0.000001*0.0000478181*($AM$4*Crysol!G91+$AM$5*Crysol!H91+$AM$6*Crysol!I91)-$AM$7</f>
        <v>1.0778700022742378E-2</v>
      </c>
      <c r="AJ91" s="3">
        <f t="shared" ca="1" si="8"/>
        <v>26.729612591416956</v>
      </c>
      <c r="AO91" s="26">
        <v>0.1188981533</v>
      </c>
      <c r="AP91" s="26">
        <v>2.0457051699999999E-2</v>
      </c>
      <c r="AQ91" s="26">
        <v>3.6539499999999998E-5</v>
      </c>
      <c r="AS91" s="3">
        <f ca="1">0.000001*0.0000478181*($AW$4*Crysol!G91+$AW$5*Crysol!H91+$AW$6*Crysol!I91)-$AW$7</f>
        <v>2.0319536790581912E-2</v>
      </c>
      <c r="AT91" s="3">
        <f t="shared" ca="1" si="9"/>
        <v>14.163623497928347</v>
      </c>
    </row>
    <row r="92" spans="1:46" x14ac:dyDescent="0.25">
      <c r="A92" s="17">
        <v>0.1200808808</v>
      </c>
      <c r="B92" s="17">
        <v>2.1861520000000001E-4</v>
      </c>
      <c r="C92" s="17">
        <v>1.9843600000000001E-5</v>
      </c>
      <c r="E92" s="3">
        <f ca="1">0.000001*0.0000478181*($I$4*Crysol!G92+$I$5*Crysol!H92+$I$6*Crysol!I92)-$I$7</f>
        <v>2.2838670137702161E-4</v>
      </c>
      <c r="F92" s="3">
        <f t="shared" ca="1" si="5"/>
        <v>0.24248320682756364</v>
      </c>
      <c r="K92" s="20">
        <v>0.1200808808</v>
      </c>
      <c r="L92" s="20">
        <v>1.1784295000000001E-3</v>
      </c>
      <c r="M92" s="20">
        <v>2.0686299999999999E-5</v>
      </c>
      <c r="O92" s="3">
        <f ca="1">0.000001*0.0000478181*($S$4*Crysol!G92+$S$5*Crysol!H92+$S$6*Crysol!I92)-$S$7</f>
        <v>1.2148137531314655E-3</v>
      </c>
      <c r="P92" s="3">
        <f t="shared" ca="1" si="6"/>
        <v>3.0935795742339738</v>
      </c>
      <c r="U92" s="22">
        <v>0.1200808808</v>
      </c>
      <c r="V92" s="22">
        <v>4.0979240999999998E-3</v>
      </c>
      <c r="W92" s="22">
        <v>2.1779900000000001E-5</v>
      </c>
      <c r="Y92" s="3">
        <f ca="1">0.000001*0.0000478181*($AC$4*Crysol!G92+$AC$5*Crysol!H92+$AC$6*Crysol!I92)-$AC$7</f>
        <v>4.1318856805918156E-3</v>
      </c>
      <c r="Z92" s="3">
        <f t="shared" ca="1" si="7"/>
        <v>2.4314426248336964</v>
      </c>
      <c r="AE92" s="24">
        <v>0.1200808808</v>
      </c>
      <c r="AF92" s="24">
        <v>1.05876792E-2</v>
      </c>
      <c r="AG92" s="24">
        <v>2.2872999999999999E-5</v>
      </c>
      <c r="AI92" s="3">
        <f ca="1">0.000001*0.0000478181*($AM$4*Crysol!G92+$AM$5*Crysol!H92+$AM$6*Crysol!I92)-$AM$7</f>
        <v>1.0413445550493618E-2</v>
      </c>
      <c r="AJ92" s="3">
        <f t="shared" ca="1" si="8"/>
        <v>58.025355111381629</v>
      </c>
      <c r="AO92" s="26">
        <v>0.1200808808</v>
      </c>
      <c r="AP92" s="26">
        <v>1.9877150699999999E-2</v>
      </c>
      <c r="AQ92" s="26">
        <v>3.43402E-5</v>
      </c>
      <c r="AS92" s="3">
        <f ca="1">0.000001*0.0000478181*($AW$4*Crysol!G92+$AW$5*Crysol!H92+$AW$6*Crysol!I92)-$AW$7</f>
        <v>1.958181422798454E-2</v>
      </c>
      <c r="AT92" s="3">
        <f t="shared" ca="1" si="9"/>
        <v>73.965385467538567</v>
      </c>
    </row>
    <row r="93" spans="1:46" x14ac:dyDescent="0.25">
      <c r="A93" s="17">
        <v>0.12126359339999999</v>
      </c>
      <c r="B93" s="17">
        <v>2.027733E-4</v>
      </c>
      <c r="C93" s="17">
        <v>1.9788699999999999E-5</v>
      </c>
      <c r="E93" s="3">
        <f ca="1">0.000001*0.0000478181*($I$4*Crysol!G93+$I$5*Crysol!H93+$I$6*Crysol!I93)-$I$7</f>
        <v>2.2250191047620661E-4</v>
      </c>
      <c r="F93" s="3">
        <f t="shared" ca="1" si="5"/>
        <v>0.99393610584335967</v>
      </c>
      <c r="K93" s="20">
        <v>0.12126359339999999</v>
      </c>
      <c r="L93" s="20">
        <v>1.1322696E-3</v>
      </c>
      <c r="M93" s="20">
        <v>2.03592E-5</v>
      </c>
      <c r="O93" s="3">
        <f ca="1">0.000001*0.0000478181*($S$4*Crysol!G93+$S$5*Crysol!H93+$S$6*Crysol!I93)-$S$7</f>
        <v>1.1836796752151381E-3</v>
      </c>
      <c r="P93" s="3">
        <f t="shared" ca="1" si="6"/>
        <v>6.3763927760920929</v>
      </c>
      <c r="U93" s="22">
        <v>0.12126359339999999</v>
      </c>
      <c r="V93" s="22">
        <v>3.9711440999999998E-3</v>
      </c>
      <c r="W93" s="22">
        <v>2.1529899999999999E-5</v>
      </c>
      <c r="Y93" s="3">
        <f ca="1">0.000001*0.0000478181*($AC$4*Crysol!G93+$AC$5*Crysol!H93+$AC$6*Crysol!I93)-$AC$7</f>
        <v>4.023033308890386E-3</v>
      </c>
      <c r="Z93" s="3">
        <f t="shared" ca="1" si="7"/>
        <v>5.8085813160460962</v>
      </c>
      <c r="AE93" s="24">
        <v>0.12126359339999999</v>
      </c>
      <c r="AF93" s="24">
        <v>1.0264071600000001E-2</v>
      </c>
      <c r="AG93" s="24">
        <v>2.2979299999999999E-5</v>
      </c>
      <c r="AI93" s="3">
        <f ca="1">0.000001*0.0000478181*($AM$4*Crysol!G93+$AM$5*Crysol!H93+$AM$6*Crysol!I93)-$AM$7</f>
        <v>1.0135338670742117E-2</v>
      </c>
      <c r="AJ93" s="3">
        <f t="shared" ca="1" si="8"/>
        <v>31.383813411712097</v>
      </c>
      <c r="AO93" s="26">
        <v>0.12126359339999999</v>
      </c>
      <c r="AP93" s="26">
        <v>1.9295584399999999E-2</v>
      </c>
      <c r="AQ93" s="26">
        <v>3.3826499999999999E-5</v>
      </c>
      <c r="AS93" s="3">
        <f ca="1">0.000001*0.0000478181*($AW$4*Crysol!G93+$AW$5*Crysol!H93+$AW$6*Crysol!I93)-$AW$7</f>
        <v>1.9045308760968983E-2</v>
      </c>
      <c r="AT93" s="3">
        <f t="shared" ca="1" si="9"/>
        <v>54.742298672807429</v>
      </c>
    </row>
    <row r="94" spans="1:46" x14ac:dyDescent="0.25">
      <c r="A94" s="17">
        <v>0.12244629109999999</v>
      </c>
      <c r="B94" s="17">
        <v>1.8812000000000001E-4</v>
      </c>
      <c r="C94" s="17">
        <v>1.9261899999999999E-5</v>
      </c>
      <c r="E94" s="3">
        <f ca="1">0.000001*0.0000478181*($I$4*Crysol!G94+$I$5*Crysol!H94+$I$6*Crysol!I94)-$I$7</f>
        <v>2.1661719371291623E-4</v>
      </c>
      <c r="F94" s="3">
        <f t="shared" ca="1" si="5"/>
        <v>2.188799301482554</v>
      </c>
      <c r="K94" s="20">
        <v>0.12244629109999999</v>
      </c>
      <c r="L94" s="20">
        <v>1.1171454999999999E-3</v>
      </c>
      <c r="M94" s="20">
        <v>2.0388900000000001E-5</v>
      </c>
      <c r="O94" s="3">
        <f ca="1">0.000001*0.0000478181*($S$4*Crysol!G94+$S$5*Crysol!H94+$S$6*Crysol!I94)-$S$7</f>
        <v>1.152545989530838E-3</v>
      </c>
      <c r="P94" s="3">
        <f t="shared" ca="1" si="6"/>
        <v>3.0146086687017553</v>
      </c>
      <c r="U94" s="22">
        <v>0.12244629109999999</v>
      </c>
      <c r="V94" s="22">
        <v>3.8453407999999999E-3</v>
      </c>
      <c r="W94" s="22">
        <v>2.11397E-5</v>
      </c>
      <c r="Y94" s="3">
        <f ca="1">0.000001*0.0000478181*($AC$4*Crysol!G94+$AC$5*Crysol!H94+$AC$6*Crysol!I94)-$AC$7</f>
        <v>3.9141823085283136E-3</v>
      </c>
      <c r="Z94" s="3">
        <f t="shared" ca="1" si="7"/>
        <v>10.604815504375724</v>
      </c>
      <c r="AE94" s="24">
        <v>0.12244629109999999</v>
      </c>
      <c r="AF94" s="24">
        <v>9.9729775000000007E-3</v>
      </c>
      <c r="AG94" s="24">
        <v>2.22614E-5</v>
      </c>
      <c r="AI94" s="3">
        <f ca="1">0.000001*0.0000478181*($AM$4*Crysol!G94+$AM$5*Crysol!H94+$AM$6*Crysol!I94)-$AM$7</f>
        <v>9.8572352946249744E-3</v>
      </c>
      <c r="AJ94" s="3">
        <f t="shared" ca="1" si="8"/>
        <v>27.032023727016782</v>
      </c>
      <c r="AO94" s="26">
        <v>0.12244629109999999</v>
      </c>
      <c r="AP94" s="26">
        <v>1.8795592699999999E-2</v>
      </c>
      <c r="AQ94" s="26">
        <v>3.30513E-5</v>
      </c>
      <c r="AS94" s="3">
        <f ca="1">0.000001*0.0000478181*($AW$4*Crysol!G94+$AW$5*Crysol!H94+$AW$6*Crysol!I94)-$AW$7</f>
        <v>1.850881005293397E-2</v>
      </c>
      <c r="AT94" s="3">
        <f t="shared" ca="1" si="9"/>
        <v>75.288500200391837</v>
      </c>
    </row>
    <row r="95" spans="1:46" x14ac:dyDescent="0.25">
      <c r="A95" s="17">
        <v>0.1236289814</v>
      </c>
      <c r="B95" s="17">
        <v>2.0295379999999999E-4</v>
      </c>
      <c r="C95" s="17">
        <v>1.9508500000000001E-5</v>
      </c>
      <c r="E95" s="3">
        <f ca="1">0.000001*0.0000478181*($I$4*Crysol!G95+$I$5*Crysol!H95+$I$6*Crysol!I95)-$I$7</f>
        <v>2.1073251376960429E-4</v>
      </c>
      <c r="F95" s="3">
        <f t="shared" ca="1" si="5"/>
        <v>0.15898927410411823</v>
      </c>
      <c r="K95" s="20">
        <v>0.1236289814</v>
      </c>
      <c r="L95" s="20">
        <v>1.0923462E-3</v>
      </c>
      <c r="M95" s="20">
        <v>2.0200400000000001E-5</v>
      </c>
      <c r="O95" s="3">
        <f ca="1">0.000001*0.0000478181*($S$4*Crysol!G95+$S$5*Crysol!H95+$S$6*Crysol!I95)-$S$7</f>
        <v>1.121412498646336E-3</v>
      </c>
      <c r="P95" s="3">
        <f t="shared" ca="1" si="6"/>
        <v>2.0704251019436404</v>
      </c>
      <c r="U95" s="22">
        <v>0.1236289814</v>
      </c>
      <c r="V95" s="22">
        <v>3.7866177000000002E-3</v>
      </c>
      <c r="W95" s="22">
        <v>2.1208200000000001E-5</v>
      </c>
      <c r="Y95" s="3">
        <f ca="1">0.000001*0.0000478181*($AC$4*Crysol!G95+$AC$5*Crysol!H95+$AC$6*Crysol!I95)-$AC$7</f>
        <v>3.8053319892341103E-3</v>
      </c>
      <c r="Z95" s="3">
        <f t="shared" ca="1" si="7"/>
        <v>0.77864420204193929</v>
      </c>
      <c r="AE95" s="24">
        <v>0.1236289814</v>
      </c>
      <c r="AF95" s="24">
        <v>9.7189880999999992E-3</v>
      </c>
      <c r="AG95" s="24">
        <v>2.1895900000000002E-5</v>
      </c>
      <c r="AI95" s="3">
        <f ca="1">0.000001*0.0000478181*($AM$4*Crysol!G95+$AM$5*Crysol!H95+$AM$6*Crysol!I95)-$AM$7</f>
        <v>9.5791336585678479E-3</v>
      </c>
      <c r="AJ95" s="3">
        <f t="shared" ca="1" si="8"/>
        <v>40.796877474949369</v>
      </c>
      <c r="AO95" s="26">
        <v>0.1236289814</v>
      </c>
      <c r="AP95" s="26">
        <v>1.8227629400000001E-2</v>
      </c>
      <c r="AQ95" s="26">
        <v>3.34499E-5</v>
      </c>
      <c r="AS95" s="3">
        <f ca="1">0.000001*0.0000478181*($AW$4*Crysol!G95+$AW$5*Crysol!H95+$AW$6*Crysol!I95)-$AW$7</f>
        <v>1.797231470170808E-2</v>
      </c>
      <c r="AT95" s="3">
        <f t="shared" ca="1" si="9"/>
        <v>58.258860727444969</v>
      </c>
    </row>
    <row r="96" spans="1:46" x14ac:dyDescent="0.25">
      <c r="A96" s="17">
        <v>0.1248116568</v>
      </c>
      <c r="B96" s="17">
        <v>2.0180449999999999E-4</v>
      </c>
      <c r="C96" s="17">
        <v>1.9119399999999999E-5</v>
      </c>
      <c r="E96" s="3">
        <f ca="1">0.000001*0.0000478181*($I$4*Crysol!G96+$I$5*Crysol!H96+$I$6*Crysol!I96)-$I$7</f>
        <v>2.0484790796381706E-4</v>
      </c>
      <c r="F96" s="3">
        <f t="shared" ca="1" si="5"/>
        <v>2.5337970545803265E-2</v>
      </c>
      <c r="K96" s="20">
        <v>0.1248116568</v>
      </c>
      <c r="L96" s="20">
        <v>9.893727000000001E-4</v>
      </c>
      <c r="M96" s="20">
        <v>1.9794599999999998E-5</v>
      </c>
      <c r="O96" s="3">
        <f ca="1">0.000001*0.0000478181*($S$4*Crysol!G96+$S$5*Crysol!H96+$S$6*Crysol!I96)-$S$7</f>
        <v>1.0902793999938627E-3</v>
      </c>
      <c r="P96" s="3">
        <f t="shared" ca="1" si="6"/>
        <v>25.986425576809918</v>
      </c>
      <c r="U96" s="22">
        <v>0.1248116568</v>
      </c>
      <c r="V96" s="22">
        <v>3.6048772999999999E-3</v>
      </c>
      <c r="W96" s="22">
        <v>2.0801500000000001E-5</v>
      </c>
      <c r="Y96" s="3">
        <f ca="1">0.000001*0.0000478181*($AC$4*Crysol!G96+$AC$5*Crysol!H96+$AC$6*Crysol!I96)-$AC$7</f>
        <v>3.6964830412792664E-3</v>
      </c>
      <c r="Z96" s="3">
        <f t="shared" ca="1" si="7"/>
        <v>19.393494909407824</v>
      </c>
      <c r="AE96" s="24">
        <v>0.1248116568</v>
      </c>
      <c r="AF96" s="24">
        <v>9.4185676000000003E-3</v>
      </c>
      <c r="AG96" s="24">
        <v>2.1801E-5</v>
      </c>
      <c r="AI96" s="3">
        <f ca="1">0.000001*0.0000478181*($AM$4*Crysol!G96+$AM$5*Crysol!H96+$AM$6*Crysol!I96)-$AM$7</f>
        <v>9.3010355261450937E-3</v>
      </c>
      <c r="AJ96" s="3">
        <f t="shared" ca="1" si="8"/>
        <v>29.064306775093684</v>
      </c>
      <c r="AO96" s="26">
        <v>0.1248116568</v>
      </c>
      <c r="AP96" s="26">
        <v>1.7717102500000002E-2</v>
      </c>
      <c r="AQ96" s="26">
        <v>3.21674E-5</v>
      </c>
      <c r="AS96" s="3">
        <f ca="1">0.000001*0.0000478181*($AW$4*Crysol!G96+$AW$5*Crysol!H96+$AW$6*Crysol!I96)-$AW$7</f>
        <v>1.7435826109462753E-2</v>
      </c>
      <c r="AT96" s="3">
        <f t="shared" ca="1" si="9"/>
        <v>76.460061268853906</v>
      </c>
    </row>
    <row r="97" spans="1:46" x14ac:dyDescent="0.25">
      <c r="A97" s="17">
        <v>0.12599432469999999</v>
      </c>
      <c r="B97" s="17">
        <v>2.0011599999999999E-4</v>
      </c>
      <c r="C97" s="17">
        <v>1.9234099999999999E-5</v>
      </c>
      <c r="E97" s="3">
        <f ca="1">0.000001*0.0000478181*($I$4*Crysol!G97+$I$5*Crysol!H97+$I$6*Crysol!I97)-$I$7</f>
        <v>1.9896333947557585E-4</v>
      </c>
      <c r="F97" s="3">
        <f t="shared" ca="1" si="5"/>
        <v>3.5913613181706274E-3</v>
      </c>
      <c r="K97" s="20">
        <v>0.12599432469999999</v>
      </c>
      <c r="L97" s="20">
        <v>1.0451156000000001E-3</v>
      </c>
      <c r="M97" s="20">
        <v>1.9535099999999999E-5</v>
      </c>
      <c r="O97" s="3">
        <f ca="1">0.000001*0.0000478181*($S$4*Crysol!G97+$S$5*Crysol!H97+$S$6*Crysol!I97)-$S$7</f>
        <v>1.0591464987736176E-3</v>
      </c>
      <c r="P97" s="3">
        <f t="shared" ca="1" si="6"/>
        <v>0.51586932628162174</v>
      </c>
      <c r="U97" s="22">
        <v>0.12599432469999999</v>
      </c>
      <c r="V97" s="22">
        <v>3.5563273999999999E-3</v>
      </c>
      <c r="W97" s="22">
        <v>2.02712E-5</v>
      </c>
      <c r="Y97" s="3">
        <f ca="1">0.000001*0.0000478181*($AC$4*Crysol!G97+$AC$5*Crysol!H97+$AC$6*Crysol!I97)-$AC$7</f>
        <v>3.5876347835959136E-3</v>
      </c>
      <c r="Z97" s="3">
        <f t="shared" ca="1" si="7"/>
        <v>2.3852539954583207</v>
      </c>
      <c r="AE97" s="24">
        <v>0.12599432469999999</v>
      </c>
      <c r="AF97" s="24">
        <v>9.1878036000000007E-3</v>
      </c>
      <c r="AG97" s="24">
        <v>2.1931999999999999E-5</v>
      </c>
      <c r="AI97" s="3">
        <f ca="1">0.000001*0.0000478181*($AM$4*Crysol!G97+$AM$5*Crysol!H97+$AM$6*Crysol!I97)-$AM$7</f>
        <v>9.0229391572966833E-3</v>
      </c>
      <c r="AJ97" s="3">
        <f t="shared" ca="1" si="8"/>
        <v>56.506384888300616</v>
      </c>
      <c r="AO97" s="26">
        <v>0.12599432469999999</v>
      </c>
      <c r="AP97" s="26">
        <v>1.7263058599999999E-2</v>
      </c>
      <c r="AQ97" s="26">
        <v>3.1883500000000001E-5</v>
      </c>
      <c r="AS97" s="3">
        <f ca="1">0.000001*0.0000478181*($AW$4*Crysol!G97+$AW$5*Crysol!H97+$AW$6*Crysol!I97)-$AW$7</f>
        <v>1.6899340919388842E-2</v>
      </c>
      <c r="AT97" s="3">
        <f t="shared" ca="1" si="9"/>
        <v>130.13581798063259</v>
      </c>
    </row>
    <row r="98" spans="1:46" x14ac:dyDescent="0.25">
      <c r="A98" s="17">
        <v>0.1271769851</v>
      </c>
      <c r="B98" s="17">
        <v>2.2268200000000001E-4</v>
      </c>
      <c r="C98" s="17">
        <v>1.90954E-5</v>
      </c>
      <c r="E98" s="3">
        <f ca="1">0.000001*0.0000478181*($I$4*Crysol!G98+$I$5*Crysol!H98+$I$6*Crysol!I98)-$I$7</f>
        <v>1.930788083048804E-4</v>
      </c>
      <c r="F98" s="3">
        <f t="shared" ca="1" si="5"/>
        <v>2.4033640163585717</v>
      </c>
      <c r="K98" s="20">
        <v>0.1271769851</v>
      </c>
      <c r="L98" s="20">
        <v>9.6940700000000004E-4</v>
      </c>
      <c r="M98" s="20">
        <v>1.9836599999999999E-5</v>
      </c>
      <c r="O98" s="3">
        <f ca="1">0.000001*0.0000478181*($S$4*Crysol!G98+$S$5*Crysol!H98+$S$6*Crysol!I98)-$S$7</f>
        <v>1.0280137949856009E-3</v>
      </c>
      <c r="P98" s="3">
        <f t="shared" ca="1" si="6"/>
        <v>8.728939266734864</v>
      </c>
      <c r="U98" s="22">
        <v>0.1271769851</v>
      </c>
      <c r="V98" s="22">
        <v>3.4475693999999999E-3</v>
      </c>
      <c r="W98" s="22">
        <v>2.06884E-5</v>
      </c>
      <c r="Y98" s="3">
        <f ca="1">0.000001*0.0000478181*($AC$4*Crysol!G98+$AC$5*Crysol!H98+$AC$6*Crysol!I98)-$AC$7</f>
        <v>3.4787872161840478E-3</v>
      </c>
      <c r="Z98" s="3">
        <f t="shared" ca="1" si="7"/>
        <v>2.2769381261684538</v>
      </c>
      <c r="AE98" s="24">
        <v>0.1271769851</v>
      </c>
      <c r="AF98" s="24">
        <v>8.9317932999999992E-3</v>
      </c>
      <c r="AG98" s="24">
        <v>2.1367200000000001E-5</v>
      </c>
      <c r="AI98" s="3">
        <f ca="1">0.000001*0.0000478181*($AM$4*Crysol!G98+$AM$5*Crysol!H98+$AM$6*Crysol!I98)-$AM$7</f>
        <v>8.744844552022615E-3</v>
      </c>
      <c r="AJ98" s="3">
        <f t="shared" ca="1" si="8"/>
        <v>76.550827862817243</v>
      </c>
      <c r="AO98" s="26">
        <v>0.1271769851</v>
      </c>
      <c r="AP98" s="26">
        <v>1.6739659E-2</v>
      </c>
      <c r="AQ98" s="26">
        <v>3.1094699999999999E-5</v>
      </c>
      <c r="AS98" s="3">
        <f ca="1">0.000001*0.0000478181*($AW$4*Crysol!G98+$AW$5*Crysol!H98+$AW$6*Crysol!I98)-$AW$7</f>
        <v>1.636285913148634E-2</v>
      </c>
      <c r="AT98" s="3">
        <f t="shared" ca="1" si="9"/>
        <v>146.84147656486124</v>
      </c>
    </row>
    <row r="99" spans="1:46" x14ac:dyDescent="0.25">
      <c r="A99" s="17">
        <v>0.12835964559999999</v>
      </c>
      <c r="B99" s="17">
        <v>2.120248E-4</v>
      </c>
      <c r="C99" s="17">
        <v>1.8587700000000002E-5</v>
      </c>
      <c r="E99" s="3">
        <f ca="1">0.000001*0.0000478181*($I$4*Crysol!G99+$I$5*Crysol!H99+$I$6*Crysol!I99)-$I$7</f>
        <v>1.8719427663661776E-4</v>
      </c>
      <c r="F99" s="3">
        <f t="shared" ca="1" si="5"/>
        <v>1.7845159661391998</v>
      </c>
      <c r="K99" s="20">
        <v>0.12835964559999999</v>
      </c>
      <c r="L99" s="20">
        <v>9.910028E-4</v>
      </c>
      <c r="M99" s="20">
        <v>1.92266E-5</v>
      </c>
      <c r="O99" s="3">
        <f ca="1">0.000001*0.0000478181*($S$4*Crysol!G99+$S$5*Crysol!H99+$S$6*Crysol!I99)-$S$7</f>
        <v>9.968810885651548E-4</v>
      </c>
      <c r="P99" s="3">
        <f t="shared" ca="1" si="6"/>
        <v>9.3475290027148925E-2</v>
      </c>
      <c r="U99" s="22">
        <v>0.12835964559999999</v>
      </c>
      <c r="V99" s="22">
        <v>3.3565298999999999E-3</v>
      </c>
      <c r="W99" s="22">
        <v>2.0064E-5</v>
      </c>
      <c r="Y99" s="3">
        <f ca="1">0.000001*0.0000478181*($AC$4*Crysol!G99+$AC$5*Crysol!H99+$AC$6*Crysol!I99)-$AC$7</f>
        <v>3.3699396395685641E-3</v>
      </c>
      <c r="Z99" s="3">
        <f t="shared" ca="1" si="7"/>
        <v>0.44668940196970819</v>
      </c>
      <c r="AE99" s="24">
        <v>0.12835964559999999</v>
      </c>
      <c r="AF99" s="24">
        <v>8.6811175999999997E-3</v>
      </c>
      <c r="AG99" s="24">
        <v>2.1355000000000001E-5</v>
      </c>
      <c r="AI99" s="3">
        <f ca="1">0.000001*0.0000478181*($AM$4*Crysol!G99+$AM$5*Crysol!H99+$AM$6*Crysol!I99)-$AM$7</f>
        <v>8.4667499232342226E-3</v>
      </c>
      <c r="AJ99" s="3">
        <f t="shared" ca="1" si="8"/>
        <v>100.76726031009655</v>
      </c>
      <c r="AO99" s="26">
        <v>0.12835964559999999</v>
      </c>
      <c r="AP99" s="26">
        <v>1.63916871E-2</v>
      </c>
      <c r="AQ99" s="26">
        <v>3.08665E-5</v>
      </c>
      <c r="AS99" s="3">
        <f ca="1">0.000001*0.0000478181*($AW$4*Crysol!G99+$AW$5*Crysol!H99+$AW$6*Crysol!I99)-$AW$7</f>
        <v>1.5826377298221561E-2</v>
      </c>
      <c r="AT99" s="3">
        <f t="shared" ca="1" si="9"/>
        <v>335.4271849421404</v>
      </c>
    </row>
    <row r="100" spans="1:46" x14ac:dyDescent="0.25">
      <c r="A100" s="17">
        <v>0.12954227630000001</v>
      </c>
      <c r="B100" s="17">
        <v>1.7564910000000001E-4</v>
      </c>
      <c r="C100" s="17">
        <v>1.9183900000000001E-5</v>
      </c>
      <c r="E100" s="3">
        <f ca="1">0.000001*0.0000478181*($I$4*Crysol!G100+$I$5*Crysol!H100+$I$6*Crysol!I100)-$I$7</f>
        <v>1.8130989324340404E-4</v>
      </c>
      <c r="F100" s="3">
        <f t="shared" ca="1" si="5"/>
        <v>8.7072453472637423E-2</v>
      </c>
      <c r="K100" s="20">
        <v>0.12954227630000001</v>
      </c>
      <c r="L100" s="20">
        <v>9.5012139999999998E-4</v>
      </c>
      <c r="M100" s="20">
        <v>2.0122399999999999E-5</v>
      </c>
      <c r="O100" s="3">
        <f ca="1">0.000001*0.0000478181*($S$4*Crysol!G100+$S$5*Crysol!H100+$S$6*Crysol!I100)-$S$7</f>
        <v>9.6574916660876228E-4</v>
      </c>
      <c r="P100" s="3">
        <f t="shared" ca="1" si="6"/>
        <v>0.60316242379097773</v>
      </c>
      <c r="U100" s="22">
        <v>0.12954227630000001</v>
      </c>
      <c r="V100" s="22">
        <v>3.2549188000000001E-3</v>
      </c>
      <c r="W100" s="22">
        <v>2.0741500000000001E-5</v>
      </c>
      <c r="Y100" s="3">
        <f ca="1">0.000001*0.0000478181*($AC$4*Crysol!G100+$AC$5*Crysol!H100+$AC$6*Crysol!I100)-$AC$7</f>
        <v>3.2610948056317939E-3</v>
      </c>
      <c r="Z100" s="3">
        <f t="shared" ca="1" si="7"/>
        <v>8.8661493976264036E-2</v>
      </c>
      <c r="AE100" s="24">
        <v>0.12954227630000001</v>
      </c>
      <c r="AF100" s="24">
        <v>8.4296892999999994E-3</v>
      </c>
      <c r="AG100" s="24">
        <v>2.1818999999999999E-5</v>
      </c>
      <c r="AI100" s="3">
        <f ca="1">0.000001*0.0000478181*($AM$4*Crysol!G100+$AM$5*Crysol!H100+$AM$6*Crysol!I100)-$AM$7</f>
        <v>8.1886623017145537E-3</v>
      </c>
      <c r="AJ100" s="3">
        <f t="shared" ca="1" si="8"/>
        <v>122.02861994234537</v>
      </c>
      <c r="AO100" s="26">
        <v>0.12954227630000001</v>
      </c>
      <c r="AP100" s="26">
        <v>1.5821881600000001E-2</v>
      </c>
      <c r="AQ100" s="26">
        <v>3.1670300000000001E-5</v>
      </c>
      <c r="AS100" s="3">
        <f ca="1">0.000001*0.0000478181*($AW$4*Crysol!G100+$AW$5*Crysol!H100+$AW$6*Crysol!I100)-$AW$7</f>
        <v>1.5289908982917867E-2</v>
      </c>
      <c r="AT100" s="3">
        <f t="shared" ca="1" si="9"/>
        <v>282.14619718900445</v>
      </c>
    </row>
    <row r="101" spans="1:46" x14ac:dyDescent="0.25">
      <c r="A101" s="17">
        <v>0.13072490689999999</v>
      </c>
      <c r="B101" s="17">
        <v>1.8794600000000001E-4</v>
      </c>
      <c r="C101" s="17">
        <v>1.9289699999999999E-5</v>
      </c>
      <c r="E101" s="3">
        <f ca="1">0.000001*0.0000478181*($I$4*Crysol!G101+$I$5*Crysol!H101+$I$6*Crysol!I101)-$I$7</f>
        <v>1.7596998341167891E-4</v>
      </c>
      <c r="F101" s="3">
        <f t="shared" ca="1" si="5"/>
        <v>0.38545513082692545</v>
      </c>
      <c r="K101" s="20">
        <v>0.13072490689999999</v>
      </c>
      <c r="L101" s="20">
        <v>8.8929289999999995E-4</v>
      </c>
      <c r="M101" s="20">
        <v>1.9791300000000001E-5</v>
      </c>
      <c r="O101" s="3">
        <f ca="1">0.000001*0.0000478181*($S$4*Crysol!G101+$S$5*Crysol!H101+$S$6*Crysol!I101)-$S$7</f>
        <v>9.3774512195608144E-4</v>
      </c>
      <c r="P101" s="3">
        <f t="shared" ca="1" si="6"/>
        <v>5.9934757450742229</v>
      </c>
      <c r="U101" s="22">
        <v>0.13072490689999999</v>
      </c>
      <c r="V101" s="22">
        <v>3.1391663999999998E-3</v>
      </c>
      <c r="W101" s="22">
        <v>2.08196E-5</v>
      </c>
      <c r="Y101" s="3">
        <f ca="1">0.000001*0.0000478181*($AC$4*Crysol!G101+$AC$5*Crysol!H101+$AC$6*Crysol!I101)-$AC$7</f>
        <v>3.1650754964077355E-3</v>
      </c>
      <c r="Z101" s="3">
        <f t="shared" ca="1" si="7"/>
        <v>1.5486731591623697</v>
      </c>
      <c r="AE101" s="24">
        <v>0.13072490689999999</v>
      </c>
      <c r="AF101" s="24">
        <v>8.1400154000000006E-3</v>
      </c>
      <c r="AG101" s="24">
        <v>2.1801700000000002E-5</v>
      </c>
      <c r="AI101" s="3">
        <f ca="1">0.000001*0.0000478181*($AM$4*Crysol!G101+$AM$5*Crysol!H101+$AM$6*Crysol!I101)-$AM$7</f>
        <v>7.9495577941425689E-3</v>
      </c>
      <c r="AJ101" s="3">
        <f t="shared" ca="1" si="8"/>
        <v>76.31605686023255</v>
      </c>
      <c r="AO101" s="26">
        <v>0.13072490689999999</v>
      </c>
      <c r="AP101" s="26">
        <v>1.5417358799999999E-2</v>
      </c>
      <c r="AQ101" s="26">
        <v>3.2229700000000001E-5</v>
      </c>
      <c r="AS101" s="3">
        <f ca="1">0.000001*0.0000478181*($AW$4*Crysol!G101+$AW$5*Crysol!H101+$AW$6*Crysol!I101)-$AW$7</f>
        <v>1.4839199605086315E-2</v>
      </c>
      <c r="AT101" s="3">
        <f t="shared" ca="1" si="9"/>
        <v>321.7972643970366</v>
      </c>
    </row>
    <row r="102" spans="1:46" x14ac:dyDescent="0.25">
      <c r="A102" s="17">
        <v>0.1319075227</v>
      </c>
      <c r="B102" s="17">
        <v>1.544017E-4</v>
      </c>
      <c r="C102" s="17">
        <v>1.8966399999999999E-5</v>
      </c>
      <c r="E102" s="3">
        <f ca="1">0.000001*0.0000478181*($I$4*Crysol!G102+$I$5*Crysol!H102+$I$6*Crysol!I102)-$I$7</f>
        <v>1.7097392952791066E-4</v>
      </c>
      <c r="F102" s="3">
        <f t="shared" ca="1" si="5"/>
        <v>0.76347016149773117</v>
      </c>
      <c r="K102" s="20">
        <v>0.1319075227</v>
      </c>
      <c r="L102" s="20">
        <v>8.4994010000000002E-4</v>
      </c>
      <c r="M102" s="20">
        <v>1.9933699999999999E-5</v>
      </c>
      <c r="O102" s="3">
        <f ca="1">0.000001*0.0000478181*($S$4*Crysol!G102+$S$5*Crysol!H102+$S$6*Crysol!I102)-$S$7</f>
        <v>9.1171641854869085E-4</v>
      </c>
      <c r="P102" s="3">
        <f t="shared" ca="1" si="6"/>
        <v>9.6043551638900215</v>
      </c>
      <c r="U102" s="22">
        <v>0.1319075227</v>
      </c>
      <c r="V102" s="22">
        <v>3.0088010000000002E-3</v>
      </c>
      <c r="W102" s="22">
        <v>2.0755100000000001E-5</v>
      </c>
      <c r="Y102" s="3">
        <f ca="1">0.000001*0.0000478181*($AC$4*Crysol!G102+$AC$5*Crysol!H102+$AC$6*Crysol!I102)-$AC$7</f>
        <v>3.0771556272872159E-3</v>
      </c>
      <c r="Z102" s="3">
        <f t="shared" ca="1" si="7"/>
        <v>10.84641404192649</v>
      </c>
      <c r="AE102" s="24">
        <v>0.1319075227</v>
      </c>
      <c r="AF102" s="24">
        <v>7.9308403999999999E-3</v>
      </c>
      <c r="AG102" s="24">
        <v>2.1972099999999999E-5</v>
      </c>
      <c r="AI102" s="3">
        <f ca="1">0.000001*0.0000478181*($AM$4*Crysol!G102+$AM$5*Crysol!H102+$AM$6*Crysol!I102)-$AM$7</f>
        <v>7.7350708342913679E-3</v>
      </c>
      <c r="AJ102" s="3">
        <f t="shared" ca="1" si="8"/>
        <v>79.386603423104589</v>
      </c>
      <c r="AO102" s="26">
        <v>0.1319075227</v>
      </c>
      <c r="AP102" s="26">
        <v>1.50014795E-2</v>
      </c>
      <c r="AQ102" s="26">
        <v>3.1123500000000001E-5</v>
      </c>
      <c r="AS102" s="3">
        <f ca="1">0.000001*0.0000478181*($AW$4*Crysol!G102+$AW$5*Crysol!H102+$AW$6*Crysol!I102)-$AW$7</f>
        <v>1.4442645422799187E-2</v>
      </c>
      <c r="AT102" s="3">
        <f t="shared" ca="1" si="9"/>
        <v>322.39544914752565</v>
      </c>
    </row>
    <row r="103" spans="1:46" x14ac:dyDescent="0.25">
      <c r="A103" s="17">
        <v>0.13309012349999999</v>
      </c>
      <c r="B103" s="17">
        <v>1.6204359999999999E-4</v>
      </c>
      <c r="C103" s="17">
        <v>1.9066899999999999E-5</v>
      </c>
      <c r="E103" s="3">
        <f ca="1">0.000001*0.0000478181*($I$4*Crysol!G103+$I$5*Crysol!H103+$I$6*Crysol!I103)-$I$7</f>
        <v>1.6597793901282766E-4</v>
      </c>
      <c r="F103" s="3">
        <f t="shared" ca="1" si="5"/>
        <v>4.2577816017393896E-2</v>
      </c>
      <c r="K103" s="20">
        <v>0.13309012349999999</v>
      </c>
      <c r="L103" s="20">
        <v>8.4221760000000002E-4</v>
      </c>
      <c r="M103" s="20">
        <v>1.9910200000000001E-5</v>
      </c>
      <c r="O103" s="3">
        <f ca="1">0.000001*0.0000478181*($S$4*Crysol!G103+$S$5*Crysol!H103+$S$6*Crysol!I103)-$S$7</f>
        <v>8.8568804528279838E-4</v>
      </c>
      <c r="P103" s="3">
        <f t="shared" ca="1" si="6"/>
        <v>4.7669097811689332</v>
      </c>
      <c r="U103" s="22">
        <v>0.13309012349999999</v>
      </c>
      <c r="V103" s="22">
        <v>2.9438228999999999E-3</v>
      </c>
      <c r="W103" s="22">
        <v>2.084E-5</v>
      </c>
      <c r="Y103" s="3">
        <f ca="1">0.000001*0.0000478181*($AC$4*Crysol!G103+$AC$5*Crysol!H103+$AC$6*Crysol!I103)-$AC$7</f>
        <v>2.9892368733201026E-3</v>
      </c>
      <c r="Z103" s="3">
        <f t="shared" ca="1" si="7"/>
        <v>4.7487966370201047</v>
      </c>
      <c r="AE103" s="24">
        <v>0.13309012349999999</v>
      </c>
      <c r="AF103" s="24">
        <v>7.7165519000000002E-3</v>
      </c>
      <c r="AG103" s="24">
        <v>2.15489E-5</v>
      </c>
      <c r="AI103" s="3">
        <f ca="1">0.000001*0.0000478181*($AM$4*Crysol!G103+$AM$5*Crysol!H103+$AM$6*Crysol!I103)-$AM$7</f>
        <v>7.5205865949385742E-3</v>
      </c>
      <c r="AJ103" s="3">
        <f t="shared" ca="1" si="8"/>
        <v>82.700505528538798</v>
      </c>
      <c r="AO103" s="26">
        <v>0.13309012349999999</v>
      </c>
      <c r="AP103" s="26">
        <v>1.45884464E-2</v>
      </c>
      <c r="AQ103" s="26">
        <v>3.1745600000000003E-5</v>
      </c>
      <c r="AS103" s="3">
        <f ca="1">0.000001*0.0000478181*($AW$4*Crysol!G103+$AW$5*Crysol!H103+$AW$6*Crysol!I103)-$AW$7</f>
        <v>1.404609627030512E-2</v>
      </c>
      <c r="AT103" s="3">
        <f t="shared" ca="1" si="9"/>
        <v>291.87198865451478</v>
      </c>
    </row>
    <row r="104" spans="1:46" x14ac:dyDescent="0.25">
      <c r="A104" s="17">
        <v>0.1342727095</v>
      </c>
      <c r="B104" s="17">
        <v>1.5585379999999999E-4</v>
      </c>
      <c r="C104" s="17">
        <v>1.9097200000000001E-5</v>
      </c>
      <c r="E104" s="3">
        <f ca="1">0.000001*0.0000478181*($I$4*Crysol!G104+$I$5*Crysol!H104+$I$6*Crysol!I104)-$I$7</f>
        <v>1.6098201102151394E-4</v>
      </c>
      <c r="F104" s="3">
        <f t="shared" ca="1" si="5"/>
        <v>7.2109483145078299E-2</v>
      </c>
      <c r="K104" s="20">
        <v>0.1342727095</v>
      </c>
      <c r="L104" s="20">
        <v>8.0968279999999999E-4</v>
      </c>
      <c r="M104" s="20">
        <v>1.99253E-5</v>
      </c>
      <c r="O104" s="3">
        <f ca="1">0.000001*0.0000478181*($S$4*Crysol!G104+$S$5*Crysol!H104+$S$6*Crysol!I104)-$S$7</f>
        <v>8.5965999775651644E-4</v>
      </c>
      <c r="P104" s="3">
        <f t="shared" ca="1" si="6"/>
        <v>6.2912083012236977</v>
      </c>
      <c r="U104" s="22">
        <v>0.1342727095</v>
      </c>
      <c r="V104" s="22">
        <v>2.8412631000000002E-3</v>
      </c>
      <c r="W104" s="22">
        <v>2.0791699999999999E-5</v>
      </c>
      <c r="Y104" s="3">
        <f ca="1">0.000001*0.0000478181*($AC$4*Crysol!G104+$AC$5*Crysol!H104+$AC$6*Crysol!I104)-$AC$7</f>
        <v>2.9013192196376825E-3</v>
      </c>
      <c r="Z104" s="3">
        <f t="shared" ca="1" si="7"/>
        <v>8.3432361403120385</v>
      </c>
      <c r="AE104" s="24">
        <v>0.1342727095</v>
      </c>
      <c r="AF104" s="24">
        <v>7.4896831000000001E-3</v>
      </c>
      <c r="AG104" s="24">
        <v>2.1703099999999999E-5</v>
      </c>
      <c r="AI104" s="3">
        <f ca="1">0.000001*0.0000478181*($AM$4*Crysol!G104+$AM$5*Crysol!H104+$AM$6*Crysol!I104)-$AM$7</f>
        <v>7.3061050398108719E-3</v>
      </c>
      <c r="AJ104" s="3">
        <f t="shared" ca="1" si="8"/>
        <v>71.548084299867028</v>
      </c>
      <c r="AO104" s="26">
        <v>0.1342727095</v>
      </c>
      <c r="AP104" s="26">
        <v>1.41863935E-2</v>
      </c>
      <c r="AQ104" s="26">
        <v>3.1415000000000003E-5</v>
      </c>
      <c r="AS104" s="3">
        <f ca="1">0.000001*0.0000478181*($AW$4*Crysol!G104+$AW$5*Crysol!H104+$AW$6*Crysol!I104)-$AW$7</f>
        <v>1.3649552080540193E-2</v>
      </c>
      <c r="AT104" s="3">
        <f t="shared" ca="1" si="9"/>
        <v>292.02356864442191</v>
      </c>
    </row>
    <row r="105" spans="1:46" x14ac:dyDescent="0.25">
      <c r="A105" s="17">
        <v>0.13545529540000001</v>
      </c>
      <c r="B105" s="17">
        <v>1.8388709999999999E-4</v>
      </c>
      <c r="C105" s="17">
        <v>1.9244200000000001E-5</v>
      </c>
      <c r="E105" s="3">
        <f ca="1">0.000001*0.0000478181*($I$4*Crysol!G105+$I$5*Crysol!H105+$I$6*Crysol!I105)-$I$7</f>
        <v>1.5598608345265811E-4</v>
      </c>
      <c r="F105" s="3">
        <f t="shared" ca="1" si="5"/>
        <v>2.1020368723119915</v>
      </c>
      <c r="K105" s="20">
        <v>0.13545529540000001</v>
      </c>
      <c r="L105" s="20">
        <v>7.9197540000000002E-4</v>
      </c>
      <c r="M105" s="20">
        <v>1.9999600000000001E-5</v>
      </c>
      <c r="O105" s="3">
        <f ca="1">0.000001*0.0000478181*($S$4*Crysol!G105+$S$5*Crysol!H105+$S$6*Crysol!I105)-$S$7</f>
        <v>8.3363195243117748E-4</v>
      </c>
      <c r="P105" s="3">
        <f t="shared" ca="1" si="6"/>
        <v>4.3383444331705805</v>
      </c>
      <c r="U105" s="22">
        <v>0.13545529540000001</v>
      </c>
      <c r="V105" s="22">
        <v>2.7895764999999999E-3</v>
      </c>
      <c r="W105" s="22">
        <v>2.0590299999999998E-5</v>
      </c>
      <c r="Y105" s="3">
        <f ca="1">0.000001*0.0000478181*($AC$4*Crysol!G105+$AC$5*Crysol!H105+$AC$6*Crysol!I105)-$AC$7</f>
        <v>2.8134015733896176E-3</v>
      </c>
      <c r="Z105" s="3">
        <f t="shared" ca="1" si="7"/>
        <v>1.3388845977133665</v>
      </c>
      <c r="AE105" s="24">
        <v>0.13545529540000001</v>
      </c>
      <c r="AF105" s="24">
        <v>7.3005589999999999E-3</v>
      </c>
      <c r="AG105" s="24">
        <v>2.1622999999999999E-5</v>
      </c>
      <c r="AI105" s="3">
        <f ca="1">0.000001*0.0000478181*($AM$4*Crysol!G105+$AM$5*Crysol!H105+$AM$6*Crysol!I105)-$AM$7</f>
        <v>7.091623502819824E-3</v>
      </c>
      <c r="AJ105" s="3">
        <f t="shared" ca="1" si="8"/>
        <v>93.366819528027918</v>
      </c>
      <c r="AO105" s="26">
        <v>0.13545529540000001</v>
      </c>
      <c r="AP105" s="26">
        <v>1.3878901500000001E-2</v>
      </c>
      <c r="AQ105" s="26">
        <v>3.1237600000000001E-5</v>
      </c>
      <c r="AS105" s="3">
        <f ca="1">0.000001*0.0000478181*($AW$4*Crysol!G105+$AW$5*Crysol!H105+$AW$6*Crysol!I105)-$AW$7</f>
        <v>1.3253007924307217E-2</v>
      </c>
      <c r="AT105" s="3">
        <f t="shared" ca="1" si="9"/>
        <v>401.46313245919578</v>
      </c>
    </row>
    <row r="106" spans="1:46" x14ac:dyDescent="0.25">
      <c r="A106" s="17">
        <v>0.13663786650000001</v>
      </c>
      <c r="B106" s="17">
        <v>1.449516E-4</v>
      </c>
      <c r="C106" s="17">
        <v>1.8933899999999998E-5</v>
      </c>
      <c r="E106" s="3">
        <f ca="1">0.000001*0.0000478181*($I$4*Crysol!G106+$I$5*Crysol!H106+$I$6*Crysol!I106)-$I$7</f>
        <v>1.5099021840757159E-4</v>
      </c>
      <c r="F106" s="3">
        <f t="shared" ca="1" si="5"/>
        <v>0.10171734480471677</v>
      </c>
      <c r="K106" s="20">
        <v>0.13663786650000001</v>
      </c>
      <c r="L106" s="20">
        <v>7.6482609999999995E-4</v>
      </c>
      <c r="M106" s="20">
        <v>2.0006599999999999E-5</v>
      </c>
      <c r="O106" s="3">
        <f ca="1">0.000001*0.0000478181*($S$4*Crysol!G106+$S$5*Crysol!H106+$S$6*Crysol!I106)-$S$7</f>
        <v>8.0760423284544948E-4</v>
      </c>
      <c r="P106" s="3">
        <f t="shared" ca="1" si="6"/>
        <v>4.5719036700547742</v>
      </c>
      <c r="U106" s="22">
        <v>0.13663786650000001</v>
      </c>
      <c r="V106" s="22">
        <v>2.6609280999999999E-3</v>
      </c>
      <c r="W106" s="22">
        <v>2.0387500000000001E-5</v>
      </c>
      <c r="Y106" s="3">
        <f ca="1">0.000001*0.0000478181*($AC$4*Crysol!G106+$AC$5*Crysol!H106+$AC$6*Crysol!I106)-$AC$7</f>
        <v>2.7254850274262463E-3</v>
      </c>
      <c r="Z106" s="3">
        <f t="shared" ca="1" si="7"/>
        <v>10.026693881984174</v>
      </c>
      <c r="AE106" s="24">
        <v>0.13663786650000001</v>
      </c>
      <c r="AF106" s="24">
        <v>7.0729297999999998E-3</v>
      </c>
      <c r="AG106" s="24">
        <v>2.1007899999999999E-5</v>
      </c>
      <c r="AI106" s="3">
        <f ca="1">0.000001*0.0000478181*($AM$4*Crysol!G106+$AM$5*Crysol!H106+$AM$6*Crysol!I106)-$AM$7</f>
        <v>6.8771446500538709E-3</v>
      </c>
      <c r="AJ106" s="3">
        <f t="shared" ca="1" si="8"/>
        <v>86.854877710636856</v>
      </c>
      <c r="AO106" s="26">
        <v>0.13663786650000001</v>
      </c>
      <c r="AP106" s="26">
        <v>1.3512157800000001E-2</v>
      </c>
      <c r="AQ106" s="26">
        <v>3.0686299999999998E-5</v>
      </c>
      <c r="AS106" s="3">
        <f ca="1">0.000001*0.0000478181*($AW$4*Crysol!G106+$AW$5*Crysol!H106+$AW$6*Crysol!I106)-$AW$7</f>
        <v>1.2856468730803388E-2</v>
      </c>
      <c r="AT106" s="3">
        <f t="shared" ca="1" si="9"/>
        <v>456.56943505796943</v>
      </c>
    </row>
    <row r="107" spans="1:46" x14ac:dyDescent="0.25">
      <c r="A107" s="17">
        <v>0.13782042259999999</v>
      </c>
      <c r="B107" s="17">
        <v>1.411548E-4</v>
      </c>
      <c r="C107" s="17">
        <v>1.9100899999999999E-5</v>
      </c>
      <c r="E107" s="3">
        <f ca="1">0.000001*0.0000478181*($I$4*Crysol!G107+$I$5*Crysol!H107+$I$6*Crysol!I107)-$I$7</f>
        <v>1.4599441673117031E-4</v>
      </c>
      <c r="F107" s="3">
        <f t="shared" ca="1" si="5"/>
        <v>6.4196932545936655E-2</v>
      </c>
      <c r="K107" s="20">
        <v>0.13782042259999999</v>
      </c>
      <c r="L107" s="20">
        <v>7.0027139999999995E-4</v>
      </c>
      <c r="M107" s="20">
        <v>1.9783600000000001E-5</v>
      </c>
      <c r="O107" s="3">
        <f ca="1">0.000001*0.0000478181*($S$4*Crysol!G107+$S$5*Crysol!H107+$S$6*Crysol!I107)-$S$7</f>
        <v>7.8157684340121971E-4</v>
      </c>
      <c r="P107" s="3">
        <f t="shared" ca="1" si="6"/>
        <v>16.889959185386399</v>
      </c>
      <c r="U107" s="22">
        <v>0.13782042259999999</v>
      </c>
      <c r="V107" s="22">
        <v>2.5780451999999998E-3</v>
      </c>
      <c r="W107" s="22">
        <v>2.05851E-5</v>
      </c>
      <c r="Y107" s="3">
        <f ca="1">0.000001*0.0000478181*($AC$4*Crysol!G107+$AC$5*Crysol!H107+$AC$6*Crysol!I107)-$AC$7</f>
        <v>2.6375695966162822E-3</v>
      </c>
      <c r="Z107" s="3">
        <f t="shared" ca="1" si="7"/>
        <v>8.3614970591271209</v>
      </c>
      <c r="AE107" s="24">
        <v>0.13782042259999999</v>
      </c>
      <c r="AF107" s="24">
        <v>6.8654631999999997E-3</v>
      </c>
      <c r="AG107" s="24">
        <v>2.13682E-5</v>
      </c>
      <c r="AI107" s="3">
        <f ca="1">0.000001*0.0000478181*($AM$4*Crysol!G107+$AM$5*Crysol!H107+$AM$6*Crysol!I107)-$AM$7</f>
        <v>6.6626685177863278E-3</v>
      </c>
      <c r="AJ107" s="3">
        <f t="shared" ca="1" si="8"/>
        <v>90.069394928909261</v>
      </c>
      <c r="AO107" s="26">
        <v>0.13782042259999999</v>
      </c>
      <c r="AP107" s="26">
        <v>1.3127160299999999E-2</v>
      </c>
      <c r="AQ107" s="26">
        <v>3.07058E-5</v>
      </c>
      <c r="AS107" s="3">
        <f ca="1">0.000001*0.0000478181*($AW$4*Crysol!G107+$AW$5*Crysol!H107+$AW$6*Crysol!I107)-$AW$7</f>
        <v>1.2459934567092622E-2</v>
      </c>
      <c r="AT107" s="3">
        <f t="shared" ca="1" si="9"/>
        <v>472.17690493307236</v>
      </c>
    </row>
    <row r="108" spans="1:46" x14ac:dyDescent="0.25">
      <c r="A108" s="17">
        <v>0.1390029639</v>
      </c>
      <c r="B108" s="17">
        <v>1.3460220000000001E-4</v>
      </c>
      <c r="C108" s="17">
        <v>1.8913899999999999E-5</v>
      </c>
      <c r="E108" s="3">
        <f ca="1">0.000001*0.0000478181*($I$4*Crysol!G108+$I$5*Crysol!H108+$I$6*Crysol!I108)-$I$7</f>
        <v>1.4099867757853823E-4</v>
      </c>
      <c r="F108" s="3">
        <f t="shared" ca="1" si="5"/>
        <v>0.1143719660606564</v>
      </c>
      <c r="K108" s="20">
        <v>0.1390029639</v>
      </c>
      <c r="L108" s="20">
        <v>7.0261019999999996E-4</v>
      </c>
      <c r="M108" s="20">
        <v>1.997E-5</v>
      </c>
      <c r="O108" s="3">
        <f ca="1">0.000001*0.0000478181*($S$4*Crysol!G108+$S$5*Crysol!H108+$S$6*Crysol!I108)-$S$7</f>
        <v>7.5554977969659971E-4</v>
      </c>
      <c r="P108" s="3">
        <f t="shared" ca="1" si="6"/>
        <v>7.0275646279951651</v>
      </c>
      <c r="U108" s="22">
        <v>0.1390029639</v>
      </c>
      <c r="V108" s="22">
        <v>2.4935487000000002E-3</v>
      </c>
      <c r="W108" s="22">
        <v>2.0745099999999999E-5</v>
      </c>
      <c r="Y108" s="3">
        <f ca="1">0.000001*0.0000478181*($AC$4*Crysol!G108+$AC$5*Crysol!H108+$AC$6*Crysol!I108)-$AC$7</f>
        <v>2.5496552660910095E-3</v>
      </c>
      <c r="Z108" s="3">
        <f t="shared" ca="1" si="7"/>
        <v>7.3146965340435699</v>
      </c>
      <c r="AE108" s="24">
        <v>0.1390029639</v>
      </c>
      <c r="AF108" s="24">
        <v>6.6699530000000002E-3</v>
      </c>
      <c r="AG108" s="24">
        <v>2.0606900000000001E-5</v>
      </c>
      <c r="AI108" s="3">
        <f ca="1">0.000001*0.0000478181*($AM$4*Crysol!G108+$AM$5*Crysol!H108+$AM$6*Crysol!I108)-$AM$7</f>
        <v>6.4481950697438707E-3</v>
      </c>
      <c r="AJ108" s="3">
        <f t="shared" ca="1" si="8"/>
        <v>115.80651485034532</v>
      </c>
      <c r="AO108" s="26">
        <v>0.1390029639</v>
      </c>
      <c r="AP108" s="26">
        <v>1.2749246299999999E-2</v>
      </c>
      <c r="AQ108" s="26">
        <v>3.0352799999999998E-5</v>
      </c>
      <c r="AS108" s="3">
        <f ca="1">0.000001*0.0000478181*($AW$4*Crysol!G108+$AW$5*Crysol!H108+$AW$6*Crysol!I108)-$AW$7</f>
        <v>1.2063405366110986E-2</v>
      </c>
      <c r="AT108" s="3">
        <f t="shared" ca="1" si="9"/>
        <v>510.56293524310422</v>
      </c>
    </row>
    <row r="109" spans="1:46" x14ac:dyDescent="0.25">
      <c r="A109" s="17">
        <v>0.1401855052</v>
      </c>
      <c r="B109" s="17">
        <v>1.492803E-4</v>
      </c>
      <c r="C109" s="17">
        <v>1.9211800000000001E-5</v>
      </c>
      <c r="E109" s="3">
        <f ca="1">0.000001*0.0000478181*($I$4*Crysol!G109+$I$5*Crysol!H109+$I$6*Crysol!I109)-$I$7</f>
        <v>1.3613233133680694E-4</v>
      </c>
      <c r="F109" s="3">
        <f t="shared" ca="1" si="5"/>
        <v>0.46836152013250382</v>
      </c>
      <c r="K109" s="20">
        <v>0.1401855052</v>
      </c>
      <c r="L109" s="20">
        <v>6.9596369999999999E-4</v>
      </c>
      <c r="M109" s="20">
        <v>1.9966299999999999E-5</v>
      </c>
      <c r="O109" s="3">
        <f ca="1">0.000001*0.0000478181*($S$4*Crysol!G109+$S$5*Crysol!H109+$S$6*Crysol!I109)-$S$7</f>
        <v>7.302221933279269E-4</v>
      </c>
      <c r="P109" s="3">
        <f t="shared" ca="1" si="6"/>
        <v>2.9440239145949181</v>
      </c>
      <c r="U109" s="22">
        <v>0.1401855052</v>
      </c>
      <c r="V109" s="22">
        <v>2.4222791999999999E-3</v>
      </c>
      <c r="W109" s="22">
        <v>2.0553499999999999E-5</v>
      </c>
      <c r="Y109" s="3">
        <f ca="1">0.000001*0.0000478181*($AC$4*Crysol!G109+$AC$5*Crysol!H109+$AC$6*Crysol!I109)-$AC$7</f>
        <v>2.4643012853777582E-3</v>
      </c>
      <c r="Z109" s="3">
        <f t="shared" ca="1" si="7"/>
        <v>4.180070696053459</v>
      </c>
      <c r="AE109" s="24">
        <v>0.1401855052</v>
      </c>
      <c r="AF109" s="24">
        <v>6.5134451999999997E-3</v>
      </c>
      <c r="AG109" s="24">
        <v>2.1002800000000002E-5</v>
      </c>
      <c r="AI109" s="3">
        <f ca="1">0.000001*0.0000478181*($AM$4*Crysol!G109+$AM$5*Crysol!H109+$AM$6*Crysol!I109)-$AM$7</f>
        <v>6.2406448168133202E-3</v>
      </c>
      <c r="AJ109" s="3">
        <f t="shared" ca="1" si="8"/>
        <v>168.70795394273279</v>
      </c>
      <c r="AO109" s="26">
        <v>0.1401855052</v>
      </c>
      <c r="AP109" s="26">
        <v>1.24644367E-2</v>
      </c>
      <c r="AQ109" s="26">
        <v>3.0578599999999999E-5</v>
      </c>
      <c r="AS109" s="3">
        <f ca="1">0.000001*0.0000478181*($AW$4*Crysol!G109+$AW$5*Crysol!H109+$AW$6*Crysol!I109)-$AW$7</f>
        <v>1.1680887154280024E-2</v>
      </c>
      <c r="AT109" s="3">
        <f t="shared" ca="1" si="9"/>
        <v>656.59524067498762</v>
      </c>
    </row>
    <row r="110" spans="1:46" x14ac:dyDescent="0.25">
      <c r="A110" s="17">
        <v>0.14136803149999999</v>
      </c>
      <c r="B110" s="17">
        <v>1.083989E-4</v>
      </c>
      <c r="C110" s="17">
        <v>1.9356099999999999E-5</v>
      </c>
      <c r="E110" s="3">
        <f ca="1">0.000001*0.0000478181*($I$4*Crysol!G110+$I$5*Crysol!H110+$I$6*Crysol!I110)-$I$7</f>
        <v>1.3196148698709319E-4</v>
      </c>
      <c r="F110" s="3">
        <f t="shared" ca="1" si="5"/>
        <v>1.48187041439873</v>
      </c>
      <c r="K110" s="20">
        <v>0.14136803149999999</v>
      </c>
      <c r="L110" s="20">
        <v>6.6476640000000004E-4</v>
      </c>
      <c r="M110" s="20">
        <v>1.9608800000000001E-5</v>
      </c>
      <c r="O110" s="3">
        <f ca="1">0.000001*0.0000478181*($S$4*Crysol!G110+$S$5*Crysol!H110+$S$6*Crysol!I110)-$S$7</f>
        <v>7.086543662860826E-4</v>
      </c>
      <c r="P110" s="3">
        <f t="shared" ca="1" si="6"/>
        <v>5.0094365409422892</v>
      </c>
      <c r="U110" s="22">
        <v>0.14136803149999999</v>
      </c>
      <c r="V110" s="22">
        <v>2.3480443999999998E-3</v>
      </c>
      <c r="W110" s="22">
        <v>2.0530399999999999E-5</v>
      </c>
      <c r="Y110" s="3">
        <f ca="1">0.000001*0.0000478181*($AC$4*Crysol!G110+$AC$5*Crysol!H110+$AC$6*Crysol!I110)-$AC$7</f>
        <v>2.3927093428861871E-3</v>
      </c>
      <c r="Z110" s="3">
        <f t="shared" ca="1" si="7"/>
        <v>4.7330244076925476</v>
      </c>
      <c r="AE110" s="24">
        <v>0.14136803149999999</v>
      </c>
      <c r="AF110" s="24">
        <v>6.3289636999999998E-3</v>
      </c>
      <c r="AG110" s="24">
        <v>2.09062E-5</v>
      </c>
      <c r="AI110" s="3">
        <f ca="1">0.000001*0.0000478181*($AM$4*Crysol!G110+$AM$5*Crysol!H110+$AM$6*Crysol!I110)-$AM$7</f>
        <v>6.0703068699129292E-3</v>
      </c>
      <c r="AJ110" s="3">
        <f t="shared" ca="1" si="8"/>
        <v>153.07268503359447</v>
      </c>
      <c r="AO110" s="26">
        <v>0.14136803149999999</v>
      </c>
      <c r="AP110" s="26">
        <v>1.212849E-2</v>
      </c>
      <c r="AQ110" s="26">
        <v>3.0340599999999999E-5</v>
      </c>
      <c r="AS110" s="3">
        <f ca="1">0.000001*0.0000478181*($AW$4*Crysol!G110+$AW$5*Crysol!H110+$AW$6*Crysol!I110)-$AW$7</f>
        <v>1.1373677801003164E-2</v>
      </c>
      <c r="AT110" s="3">
        <f t="shared" ca="1" si="9"/>
        <v>618.91283771077497</v>
      </c>
    </row>
    <row r="111" spans="1:46" x14ac:dyDescent="0.25">
      <c r="A111" s="17">
        <v>0.142550543</v>
      </c>
      <c r="B111" s="17">
        <v>9.6371299999999997E-5</v>
      </c>
      <c r="C111" s="17">
        <v>1.93147E-5</v>
      </c>
      <c r="E111" s="3">
        <f ca="1">0.000001*0.0000478181*($I$4*Crysol!G111+$I$5*Crysol!H111+$I$6*Crysol!I111)-$I$7</f>
        <v>1.2779069483790672E-4</v>
      </c>
      <c r="F111" s="3">
        <f t="shared" ca="1" si="5"/>
        <v>2.6461819206459642</v>
      </c>
      <c r="K111" s="20">
        <v>0.142550543</v>
      </c>
      <c r="L111" s="20">
        <v>6.3435010000000003E-4</v>
      </c>
      <c r="M111" s="20">
        <v>1.97151E-5</v>
      </c>
      <c r="O111" s="3">
        <f ca="1">0.000001*0.0000478181*($S$4*Crysol!G111+$S$5*Crysol!H111+$S$6*Crysol!I111)-$S$7</f>
        <v>6.8708680917805719E-4</v>
      </c>
      <c r="P111" s="3">
        <f t="shared" ca="1" si="6"/>
        <v>7.155303890729952</v>
      </c>
      <c r="U111" s="22">
        <v>0.142550543</v>
      </c>
      <c r="V111" s="22">
        <v>2.2709066999999999E-3</v>
      </c>
      <c r="W111" s="22">
        <v>2.00626E-5</v>
      </c>
      <c r="Y111" s="3">
        <f ca="1">0.000001*0.0000478181*($AC$4*Crysol!G111+$AC$5*Crysol!H111+$AC$6*Crysol!I111)-$AC$7</f>
        <v>2.3211182964091473E-3</v>
      </c>
      <c r="Z111" s="3">
        <f t="shared" ca="1" si="7"/>
        <v>6.2637386656196536</v>
      </c>
      <c r="AE111" s="24">
        <v>0.142550543</v>
      </c>
      <c r="AF111" s="24">
        <v>6.1201518000000002E-3</v>
      </c>
      <c r="AG111" s="24">
        <v>2.1030200000000001E-5</v>
      </c>
      <c r="AI111" s="3">
        <f ca="1">0.000001*0.0000478181*($AM$4*Crysol!G111+$AM$5*Crysol!H111+$AM$6*Crysol!I111)-$AM$7</f>
        <v>5.8999710548903773E-3</v>
      </c>
      <c r="AJ111" s="3">
        <f t="shared" ca="1" si="8"/>
        <v>109.61547454742706</v>
      </c>
      <c r="AO111" s="26">
        <v>0.142550543</v>
      </c>
      <c r="AP111" s="26">
        <v>1.1760487199999999E-2</v>
      </c>
      <c r="AQ111" s="26">
        <v>3.0069900000000002E-5</v>
      </c>
      <c r="AS111" s="3">
        <f ca="1">0.000001*0.0000478181*($AW$4*Crysol!G111+$AW$5*Crysol!H111+$AW$6*Crysol!I111)-$AW$7</f>
        <v>1.1066472292628887E-2</v>
      </c>
      <c r="AT111" s="3">
        <f t="shared" ca="1" si="9"/>
        <v>532.68887974277629</v>
      </c>
    </row>
    <row r="112" spans="1:46" x14ac:dyDescent="0.25">
      <c r="A112" s="17">
        <v>0.14373303949999999</v>
      </c>
      <c r="B112" s="17">
        <v>6.4305400000000003E-5</v>
      </c>
      <c r="C112" s="17">
        <v>1.9010900000000001E-5</v>
      </c>
      <c r="E112" s="3">
        <f ca="1">0.000001*0.0000478181*($I$4*Crysol!G112+$I$5*Crysol!H112+$I$6*Crysol!I112)-$I$7</f>
        <v>1.2361995559466004E-4</v>
      </c>
      <c r="F112" s="3">
        <f t="shared" ca="1" si="5"/>
        <v>9.7345797393312079</v>
      </c>
      <c r="K112" s="20">
        <v>0.14373303949999999</v>
      </c>
      <c r="L112" s="20">
        <v>5.9654350000000001E-4</v>
      </c>
      <c r="M112" s="20">
        <v>2.0021300000000001E-5</v>
      </c>
      <c r="O112" s="3">
        <f ca="1">0.000001*0.0000478181*($S$4*Crysol!G112+$S$5*Crysol!H112+$S$6*Crysol!I112)-$S$7</f>
        <v>6.6551952565160519E-4</v>
      </c>
      <c r="P112" s="3">
        <f t="shared" ca="1" si="6"/>
        <v>11.868935991022438</v>
      </c>
      <c r="U112" s="22">
        <v>0.14373303949999999</v>
      </c>
      <c r="V112" s="22">
        <v>2.2036827E-3</v>
      </c>
      <c r="W112" s="22">
        <v>2.04522E-5</v>
      </c>
      <c r="Y112" s="3">
        <f ca="1">0.000001*0.0000478181*($AC$4*Crysol!G112+$AC$5*Crysol!H112+$AC$6*Crysol!I112)-$AC$7</f>
        <v>2.2495281580549452E-3</v>
      </c>
      <c r="Z112" s="3">
        <f t="shared" ca="1" si="7"/>
        <v>5.0247281518139033</v>
      </c>
      <c r="AE112" s="24">
        <v>0.14373303949999999</v>
      </c>
      <c r="AF112" s="24">
        <v>5.9761800999999998E-3</v>
      </c>
      <c r="AG112" s="24">
        <v>2.06792E-5</v>
      </c>
      <c r="AI112" s="3">
        <f ca="1">0.000001*0.0000478181*($AM$4*Crysol!G112+$AM$5*Crysol!H112+$AM$6*Crysol!I112)-$AM$7</f>
        <v>5.7296374005548281E-3</v>
      </c>
      <c r="AJ112" s="3">
        <f t="shared" ca="1" si="8"/>
        <v>142.14016872337916</v>
      </c>
      <c r="AO112" s="26">
        <v>0.14373303949999999</v>
      </c>
      <c r="AP112" s="26">
        <v>1.14823133E-2</v>
      </c>
      <c r="AQ112" s="26">
        <v>3.0442799999999999E-5</v>
      </c>
      <c r="AS112" s="3">
        <f ca="1">0.000001*0.0000478181*($AW$4*Crysol!G112+$AW$5*Crysol!H112+$AW$6*Crysol!I112)-$AW$7</f>
        <v>1.0759270681115348E-2</v>
      </c>
      <c r="AT112" s="3">
        <f t="shared" ca="1" si="9"/>
        <v>564.10325411690394</v>
      </c>
    </row>
    <row r="113" spans="1:46" x14ac:dyDescent="0.25">
      <c r="A113" s="17">
        <v>0.1449155211</v>
      </c>
      <c r="B113" s="17">
        <v>8.9010099999999997E-5</v>
      </c>
      <c r="C113" s="17">
        <v>1.87259E-5</v>
      </c>
      <c r="E113" s="3">
        <f ca="1">0.000001*0.0000478181*($I$4*Crysol!G113+$I$5*Crysol!H113+$I$6*Crysol!I113)-$I$7</f>
        <v>1.1944926890464687E-4</v>
      </c>
      <c r="F113" s="3">
        <f t="shared" ca="1" si="5"/>
        <v>2.642288176006518</v>
      </c>
      <c r="K113" s="20">
        <v>0.1449155211</v>
      </c>
      <c r="L113" s="20">
        <v>5.8411900000000002E-4</v>
      </c>
      <c r="M113" s="20">
        <v>1.97951E-5</v>
      </c>
      <c r="O113" s="3">
        <f ca="1">0.000001*0.0000478181*($S$4*Crysol!G113+$S$5*Crysol!H113+$S$6*Crysol!I113)-$S$7</f>
        <v>6.4395251388284908E-4</v>
      </c>
      <c r="P113" s="3">
        <f t="shared" ca="1" si="6"/>
        <v>9.1363687001006166</v>
      </c>
      <c r="U113" s="22">
        <v>0.1449155211</v>
      </c>
      <c r="V113" s="22">
        <v>2.1632210999999999E-3</v>
      </c>
      <c r="W113" s="22">
        <v>2.0120500000000002E-5</v>
      </c>
      <c r="Y113" s="3">
        <f ca="1">0.000001*0.0000478181*($AC$4*Crysol!G113+$AC$5*Crysol!H113+$AC$6*Crysol!I113)-$AC$7</f>
        <v>2.1779389217694246E-3</v>
      </c>
      <c r="Z113" s="3">
        <f t="shared" ca="1" si="7"/>
        <v>0.53506869301260074</v>
      </c>
      <c r="AE113" s="24">
        <v>0.1449155211</v>
      </c>
      <c r="AF113" s="24">
        <v>5.8146854999999997E-3</v>
      </c>
      <c r="AG113" s="24">
        <v>2.1114299999999999E-5</v>
      </c>
      <c r="AI113" s="3">
        <f ca="1">0.000001*0.0000478181*($AM$4*Crysol!G113+$AM$5*Crysol!H113+$AM$6*Crysol!I113)-$AM$7</f>
        <v>5.5593058925016946E-3</v>
      </c>
      <c r="AJ113" s="3">
        <f t="shared" ca="1" si="8"/>
        <v>146.29148705120349</v>
      </c>
      <c r="AO113" s="26">
        <v>0.1449155211</v>
      </c>
      <c r="AP113" s="26">
        <v>1.1175463E-2</v>
      </c>
      <c r="AQ113" s="26">
        <v>2.98019E-5</v>
      </c>
      <c r="AS113" s="3">
        <f ca="1">0.000001*0.0000478181*($AW$4*Crysol!G113+$AW$5*Crysol!H113+$AW$6*Crysol!I113)-$AW$7</f>
        <v>1.0452072940483456E-2</v>
      </c>
      <c r="AT113" s="3">
        <f t="shared" ca="1" si="9"/>
        <v>589.19244170112324</v>
      </c>
    </row>
    <row r="114" spans="1:46" x14ac:dyDescent="0.25">
      <c r="A114" s="17">
        <v>0.14609800279999999</v>
      </c>
      <c r="B114" s="17">
        <v>1.056757E-4</v>
      </c>
      <c r="C114" s="17">
        <v>1.9405299999999999E-5</v>
      </c>
      <c r="E114" s="3">
        <f ca="1">0.000001*0.0000478181*($I$4*Crysol!G114+$I$5*Crysol!H114+$I$6*Crysol!I114)-$I$7</f>
        <v>1.1527858186192747E-4</v>
      </c>
      <c r="F114" s="3">
        <f t="shared" ca="1" si="5"/>
        <v>0.24488514983818421</v>
      </c>
      <c r="K114" s="20">
        <v>0.14609800279999999</v>
      </c>
      <c r="L114" s="20">
        <v>5.9904730000000001E-4</v>
      </c>
      <c r="M114" s="20">
        <v>1.96763E-5</v>
      </c>
      <c r="O114" s="3">
        <f ca="1">0.000001*0.0000478181*($S$4*Crysol!G114+$S$5*Crysol!H114+$S$6*Crysol!I114)-$S$7</f>
        <v>6.2238550029021598E-4</v>
      </c>
      <c r="P114" s="3">
        <f t="shared" ca="1" si="6"/>
        <v>1.406850192339806</v>
      </c>
      <c r="U114" s="22">
        <v>0.14609800279999999</v>
      </c>
      <c r="V114" s="22">
        <v>2.0424103999999998E-3</v>
      </c>
      <c r="W114" s="22">
        <v>2.0673300000000001E-5</v>
      </c>
      <c r="Y114" s="3">
        <f ca="1">0.000001*0.0000478181*($AC$4*Crysol!G114+$AC$5*Crysol!H114+$AC$6*Crysol!I114)-$AC$7</f>
        <v>2.1063496794297538E-3</v>
      </c>
      <c r="Z114" s="3">
        <f t="shared" ca="1" si="7"/>
        <v>9.5656802875085472</v>
      </c>
      <c r="AE114" s="24">
        <v>0.14609800279999999</v>
      </c>
      <c r="AF114" s="24">
        <v>5.6679049000000004E-3</v>
      </c>
      <c r="AG114" s="24">
        <v>2.1324599999999999E-5</v>
      </c>
      <c r="AI114" s="3">
        <f ca="1">0.000001*0.0000478181*($AM$4*Crysol!G114+$AM$5*Crysol!H114+$AM$6*Crysol!I114)-$AM$7</f>
        <v>5.3889743700439854E-3</v>
      </c>
      <c r="AJ114" s="3">
        <f t="shared" ca="1" si="8"/>
        <v>171.09224178989223</v>
      </c>
      <c r="AO114" s="26">
        <v>0.14609800279999999</v>
      </c>
      <c r="AP114" s="26">
        <v>1.09138386E-2</v>
      </c>
      <c r="AQ114" s="26">
        <v>3.02254E-5</v>
      </c>
      <c r="AS114" s="3">
        <f ca="1">0.000001*0.0000478181*($AW$4*Crysol!G114+$AW$5*Crysol!H114+$AW$6*Crysol!I114)-$AW$7</f>
        <v>1.0144875173872499E-2</v>
      </c>
      <c r="AT114" s="3">
        <f t="shared" ca="1" si="9"/>
        <v>647.24283920919345</v>
      </c>
    </row>
    <row r="115" spans="1:46" x14ac:dyDescent="0.25">
      <c r="A115" s="17">
        <v>0.1472804546</v>
      </c>
      <c r="B115" s="17">
        <v>1.184962E-4</v>
      </c>
      <c r="C115" s="17">
        <v>1.9483700000000001E-5</v>
      </c>
      <c r="E115" s="3">
        <f ca="1">0.000001*0.0000478181*($I$4*Crysol!G115+$I$5*Crysol!H115+$I$6*Crysol!I115)-$I$7</f>
        <v>1.1110800027838141E-4</v>
      </c>
      <c r="F115" s="3">
        <f t="shared" ca="1" si="5"/>
        <v>0.14379188803598347</v>
      </c>
      <c r="K115" s="20">
        <v>0.1472804546</v>
      </c>
      <c r="L115" s="20">
        <v>6.1432030000000001E-4</v>
      </c>
      <c r="M115" s="20">
        <v>2.02203E-5</v>
      </c>
      <c r="O115" s="3">
        <f ca="1">0.000001*0.0000478181*($S$4*Crysol!G115+$S$5*Crysol!H115+$S$6*Crysol!I115)-$S$7</f>
        <v>6.0081903203685239E-4</v>
      </c>
      <c r="P115" s="3">
        <f t="shared" ca="1" si="6"/>
        <v>0.44583475856894689</v>
      </c>
      <c r="U115" s="22">
        <v>0.1472804546</v>
      </c>
      <c r="V115" s="22">
        <v>2.0380476000000001E-3</v>
      </c>
      <c r="W115" s="22">
        <v>2.0521099999999999E-5</v>
      </c>
      <c r="Y115" s="3">
        <f ca="1">0.000001*0.0000478181*($AC$4*Crysol!G115+$AC$5*Crysol!H115+$AC$6*Crysol!I115)-$AC$7</f>
        <v>2.0347622472816017E-3</v>
      </c>
      <c r="Z115" s="3">
        <f t="shared" ca="1" si="7"/>
        <v>2.5630833644255134E-2</v>
      </c>
      <c r="AE115" s="24">
        <v>0.1472804546</v>
      </c>
      <c r="AF115" s="24">
        <v>5.4884618000000003E-3</v>
      </c>
      <c r="AG115" s="24">
        <v>2.1506400000000001E-5</v>
      </c>
      <c r="AI115" s="3">
        <f ca="1">0.000001*0.0000478181*($AM$4*Crysol!G115+$AM$5*Crysol!H115+$AM$6*Crysol!I115)-$AM$7</f>
        <v>5.2186471545556928E-3</v>
      </c>
      <c r="AJ115" s="3">
        <f t="shared" ca="1" si="8"/>
        <v>157.39669200568719</v>
      </c>
      <c r="AO115" s="26">
        <v>0.1472804546</v>
      </c>
      <c r="AP115" s="26">
        <v>1.0703234900000001E-2</v>
      </c>
      <c r="AQ115" s="26">
        <v>3.0378E-5</v>
      </c>
      <c r="AS115" s="3">
        <f ca="1">0.000001*0.0000478181*($AW$4*Crysol!G115+$AW$5*Crysol!H115+$AW$6*Crysol!I115)-$AW$7</f>
        <v>9.8376851750039233E-3</v>
      </c>
      <c r="AT115" s="3">
        <f t="shared" ca="1" si="9"/>
        <v>811.83111020552565</v>
      </c>
    </row>
    <row r="116" spans="1:46" x14ac:dyDescent="0.25">
      <c r="A116" s="17">
        <v>0.14846290649999999</v>
      </c>
      <c r="B116" s="17">
        <v>8.1928200000000006E-5</v>
      </c>
      <c r="C116" s="17">
        <v>1.9256700000000001E-5</v>
      </c>
      <c r="E116" s="3">
        <f ca="1">0.000001*0.0000478181*($I$4*Crysol!G116+$I$5*Crysol!H116+$I$6*Crysol!I116)-$I$7</f>
        <v>1.069374183421291E-4</v>
      </c>
      <c r="F116" s="3">
        <f t="shared" ca="1" si="5"/>
        <v>1.6866948043684111</v>
      </c>
      <c r="K116" s="20">
        <v>0.14846290649999999</v>
      </c>
      <c r="L116" s="20">
        <v>5.2602119999999996E-4</v>
      </c>
      <c r="M116" s="20">
        <v>2.0568200000000001E-5</v>
      </c>
      <c r="O116" s="3">
        <f ca="1">0.000001*0.0000478181*($S$4*Crysol!G116+$S$5*Crysol!H116+$S$6*Crysol!I116)-$S$7</f>
        <v>5.7925256195961148E-4</v>
      </c>
      <c r="P116" s="3">
        <f t="shared" ca="1" si="6"/>
        <v>6.6979605117675707</v>
      </c>
      <c r="U116" s="22">
        <v>0.14846290649999999</v>
      </c>
      <c r="V116" s="22">
        <v>1.9344965999999999E-3</v>
      </c>
      <c r="W116" s="22">
        <v>2.0806999999999999E-5</v>
      </c>
      <c r="Y116" s="3">
        <f ca="1">0.000001*0.0000478181*($AC$4*Crysol!G116+$AC$5*Crysol!H116+$AC$6*Crysol!I116)-$AC$7</f>
        <v>1.9631748090792982E-3</v>
      </c>
      <c r="Z116" s="3">
        <f t="shared" ca="1" si="7"/>
        <v>1.8997004210152157</v>
      </c>
      <c r="AE116" s="24">
        <v>0.14846290649999999</v>
      </c>
      <c r="AF116" s="24">
        <v>5.3226137999999997E-3</v>
      </c>
      <c r="AG116" s="24">
        <v>2.13095E-5</v>
      </c>
      <c r="AI116" s="3">
        <f ca="1">0.000001*0.0000478181*($AM$4*Crysol!G116+$AM$5*Crysol!H116+$AM$6*Crysol!I116)-$AM$7</f>
        <v>5.0483199246628219E-3</v>
      </c>
      <c r="AJ116" s="3">
        <f t="shared" ca="1" si="8"/>
        <v>165.68595734398488</v>
      </c>
      <c r="AO116" s="26">
        <v>0.14846290649999999</v>
      </c>
      <c r="AP116" s="26">
        <v>1.0364973899999999E-2</v>
      </c>
      <c r="AQ116" s="26">
        <v>3.0202700000000001E-5</v>
      </c>
      <c r="AS116" s="3">
        <f ca="1">0.000001*0.0000478181*($AW$4*Crysol!G116+$AW$5*Crysol!H116+$AW$6*Crysol!I116)-$AW$7</f>
        <v>9.530495150156278E-3</v>
      </c>
      <c r="AT116" s="3">
        <f t="shared" ca="1" si="9"/>
        <v>763.37692082307194</v>
      </c>
    </row>
    <row r="117" spans="1:46" x14ac:dyDescent="0.25">
      <c r="A117" s="17">
        <v>0.14964534339999999</v>
      </c>
      <c r="B117" s="17">
        <v>1.035026E-4</v>
      </c>
      <c r="C117" s="17">
        <v>2.0227499999999999E-5</v>
      </c>
      <c r="E117" s="3">
        <f ca="1">0.000001*0.0000478181*($I$4*Crysol!G117+$I$5*Crysol!H117+$I$6*Crysol!I117)-$I$7</f>
        <v>1.0276688931181657E-4</v>
      </c>
      <c r="F117" s="3">
        <f t="shared" ca="1" si="5"/>
        <v>1.3229082081138912E-3</v>
      </c>
      <c r="K117" s="20">
        <v>0.14964534339999999</v>
      </c>
      <c r="L117" s="20">
        <v>5.2588750000000001E-4</v>
      </c>
      <c r="M117" s="20">
        <v>2.0660099999999999E-5</v>
      </c>
      <c r="O117" s="3">
        <f ca="1">0.000001*0.0000478181*($S$4*Crysol!G117+$S$5*Crysol!H117+$S$6*Crysol!I117)-$S$7</f>
        <v>5.5768636546394388E-4</v>
      </c>
      <c r="P117" s="3">
        <f t="shared" ca="1" si="6"/>
        <v>2.3689637326693682</v>
      </c>
      <c r="U117" s="22">
        <v>0.14964534339999999</v>
      </c>
      <c r="V117" s="22">
        <v>1.8492722E-3</v>
      </c>
      <c r="W117" s="22">
        <v>2.10575E-5</v>
      </c>
      <c r="Y117" s="3">
        <f ca="1">0.000001*0.0000478181*($AC$4*Crysol!G117+$AC$5*Crysol!H117+$AC$6*Crysol!I117)-$AC$7</f>
        <v>1.89158827899983E-3</v>
      </c>
      <c r="Z117" s="3">
        <f t="shared" ca="1" si="7"/>
        <v>4.0382873613483277</v>
      </c>
      <c r="AE117" s="24">
        <v>0.14964534339999999</v>
      </c>
      <c r="AF117" s="24">
        <v>5.1852343999999996E-3</v>
      </c>
      <c r="AG117" s="24">
        <v>2.1772599999999999E-5</v>
      </c>
      <c r="AI117" s="3">
        <f ca="1">0.000001*0.0000478181*($AM$4*Crysol!G117+$AM$5*Crysol!H117+$AM$6*Crysol!I117)-$AM$7</f>
        <v>4.8779948554569501E-3</v>
      </c>
      <c r="AJ117" s="3">
        <f t="shared" ca="1" si="8"/>
        <v>199.12859864978697</v>
      </c>
      <c r="AO117" s="26">
        <v>0.14964534339999999</v>
      </c>
      <c r="AP117" s="26">
        <v>1.01025766E-2</v>
      </c>
      <c r="AQ117" s="26">
        <v>3.0303399999999999E-5</v>
      </c>
      <c r="AS117" s="3">
        <f ca="1">0.000001*0.0000478181*($AW$4*Crysol!G117+$AW$5*Crysol!H117+$AW$6*Crysol!I117)-$AW$7</f>
        <v>9.2233090221693608E-3</v>
      </c>
      <c r="AT117" s="3">
        <f t="shared" ca="1" si="9"/>
        <v>841.89785212600873</v>
      </c>
    </row>
    <row r="118" spans="1:46" x14ac:dyDescent="0.25">
      <c r="A118" s="17">
        <v>0.15082776549999999</v>
      </c>
      <c r="B118" s="17">
        <v>8.6555099999999994E-5</v>
      </c>
      <c r="C118" s="17">
        <v>1.9827299999999999E-5</v>
      </c>
      <c r="E118" s="3">
        <f ca="1">0.000001*0.0000478181*($I$4*Crysol!G118+$I$5*Crysol!H118+$I$6*Crysol!I118)-$I$7</f>
        <v>9.9156812861123786E-5</v>
      </c>
      <c r="F118" s="3">
        <f t="shared" ca="1" si="5"/>
        <v>0.40395408450565196</v>
      </c>
      <c r="K118" s="20">
        <v>0.15082776549999999</v>
      </c>
      <c r="L118" s="20">
        <v>5.2304779999999996E-4</v>
      </c>
      <c r="M118" s="20">
        <v>2.0467199999999999E-5</v>
      </c>
      <c r="O118" s="3">
        <f ca="1">0.000001*0.0000478181*($S$4*Crysol!G118+$S$5*Crysol!H118+$S$6*Crysol!I118)-$S$7</f>
        <v>5.3902582167504446E-4</v>
      </c>
      <c r="P118" s="3">
        <f t="shared" ca="1" si="6"/>
        <v>0.60943745981428565</v>
      </c>
      <c r="U118" s="22">
        <v>0.15082776549999999</v>
      </c>
      <c r="V118" s="22">
        <v>1.8222975E-3</v>
      </c>
      <c r="W118" s="22">
        <v>2.1667200000000002E-5</v>
      </c>
      <c r="Y118" s="3">
        <f ca="1">0.000001*0.0000478181*($AC$4*Crysol!G118+$AC$5*Crysol!H118+$AC$6*Crysol!I118)-$AC$7</f>
        <v>1.8297108547924111E-3</v>
      </c>
      <c r="Z118" s="3">
        <f t="shared" ca="1" si="7"/>
        <v>0.1170641689601551</v>
      </c>
      <c r="AE118" s="24">
        <v>0.15082776549999999</v>
      </c>
      <c r="AF118" s="24">
        <v>5.0145014999999999E-3</v>
      </c>
      <c r="AG118" s="24">
        <v>2.1909500000000001E-5</v>
      </c>
      <c r="AI118" s="3">
        <f ca="1">0.000001*0.0000478181*($AM$4*Crysol!G118+$AM$5*Crysol!H118+$AM$6*Crysol!I118)-$AM$7</f>
        <v>4.7310193520458945E-3</v>
      </c>
      <c r="AJ118" s="3">
        <f t="shared" ca="1" si="8"/>
        <v>167.41196593215113</v>
      </c>
      <c r="AO118" s="26">
        <v>0.15082776549999999</v>
      </c>
      <c r="AP118" s="26">
        <v>9.8383492000000006E-3</v>
      </c>
      <c r="AQ118" s="26">
        <v>3.0580000000000002E-5</v>
      </c>
      <c r="AS118" s="3">
        <f ca="1">0.000001*0.0000478181*($AW$4*Crysol!G118+$AW$5*Crysol!H118+$AW$6*Crysol!I118)-$AW$7</f>
        <v>8.9587322811344548E-3</v>
      </c>
      <c r="AT118" s="3">
        <f t="shared" ca="1" si="9"/>
        <v>827.39365503740021</v>
      </c>
    </row>
    <row r="119" spans="1:46" x14ac:dyDescent="0.25">
      <c r="A119" s="17">
        <v>0.15201017259999999</v>
      </c>
      <c r="B119" s="17">
        <v>7.0847900000000003E-5</v>
      </c>
      <c r="C119" s="17">
        <v>1.9837400000000001E-5</v>
      </c>
      <c r="E119" s="3">
        <f ca="1">0.000001*0.0000478181*($I$4*Crysol!G119+$I$5*Crysol!H119+$I$6*Crysol!I119)-$I$7</f>
        <v>9.5786883022960356E-5</v>
      </c>
      <c r="F119" s="3">
        <f t="shared" ca="1" si="5"/>
        <v>1.5804762650366142</v>
      </c>
      <c r="K119" s="20">
        <v>0.15201017259999999</v>
      </c>
      <c r="L119" s="20">
        <v>4.6739779999999999E-4</v>
      </c>
      <c r="M119" s="20">
        <v>2.06098E-5</v>
      </c>
      <c r="O119" s="3">
        <f ca="1">0.000001*0.0000478181*($S$4*Crysol!G119+$S$5*Crysol!H119+$S$6*Crysol!I119)-$S$7</f>
        <v>5.2161031172314213E-4</v>
      </c>
      <c r="P119" s="3">
        <f t="shared" ca="1" si="6"/>
        <v>6.9191302073852992</v>
      </c>
      <c r="U119" s="22">
        <v>0.15201017259999999</v>
      </c>
      <c r="V119" s="22">
        <v>1.7520426999999999E-3</v>
      </c>
      <c r="W119" s="22">
        <v>2.1013200000000001E-5</v>
      </c>
      <c r="Y119" s="3">
        <f ca="1">0.000001*0.0000478181*($AC$4*Crysol!G119+$AC$5*Crysol!H119+$AC$6*Crysol!I119)-$AC$7</f>
        <v>1.7719936508282367E-3</v>
      </c>
      <c r="Z119" s="3">
        <f t="shared" ca="1" si="7"/>
        <v>0.9014524187317654</v>
      </c>
      <c r="AE119" s="24">
        <v>0.15201017259999999</v>
      </c>
      <c r="AF119" s="24">
        <v>4.8398981000000001E-3</v>
      </c>
      <c r="AG119" s="24">
        <v>2.1520699999999999E-5</v>
      </c>
      <c r="AI119" s="3">
        <f ca="1">0.000001*0.0000478181*($AM$4*Crysol!G119+$AM$5*Crysol!H119+$AM$6*Crysol!I119)-$AM$7</f>
        <v>4.5940488076025255E-3</v>
      </c>
      <c r="AJ119" s="3">
        <f t="shared" ca="1" si="8"/>
        <v>130.50439521974155</v>
      </c>
      <c r="AO119" s="26">
        <v>0.15201017259999999</v>
      </c>
      <c r="AP119" s="26">
        <v>9.500484E-3</v>
      </c>
      <c r="AQ119" s="26">
        <v>3.0605899999999998E-5</v>
      </c>
      <c r="AS119" s="3">
        <f ca="1">0.000001*0.0000478181*($AW$4*Crysol!G119+$AW$5*Crysol!H119+$AW$6*Crysol!I119)-$AW$7</f>
        <v>8.712413033662816E-3</v>
      </c>
      <c r="AT119" s="3">
        <f t="shared" ca="1" si="9"/>
        <v>663.01040743550982</v>
      </c>
    </row>
    <row r="120" spans="1:46" x14ac:dyDescent="0.25">
      <c r="A120" s="17">
        <v>0.1531925797</v>
      </c>
      <c r="B120" s="17">
        <v>8.9711199999999996E-5</v>
      </c>
      <c r="C120" s="17">
        <v>1.9794300000000001E-5</v>
      </c>
      <c r="E120" s="3">
        <f ca="1">0.000001*0.0000478181*($I$4*Crysol!G120+$I$5*Crysol!H120+$I$6*Crysol!I120)-$I$7</f>
        <v>9.2416953184797006E-5</v>
      </c>
      <c r="F120" s="3">
        <f t="shared" ca="1" si="5"/>
        <v>1.868512727499207E-2</v>
      </c>
      <c r="K120" s="20">
        <v>0.1531925797</v>
      </c>
      <c r="L120" s="20">
        <v>4.33733E-4</v>
      </c>
      <c r="M120" s="20">
        <v>2.07701E-5</v>
      </c>
      <c r="O120" s="3">
        <f ca="1">0.000001*0.0000478181*($S$4*Crysol!G120+$S$5*Crysol!H120+$S$6*Crysol!I120)-$S$7</f>
        <v>5.0419480177124024E-4</v>
      </c>
      <c r="P120" s="3">
        <f t="shared" ca="1" si="6"/>
        <v>11.508807171257283</v>
      </c>
      <c r="U120" s="22">
        <v>0.1531925797</v>
      </c>
      <c r="V120" s="22">
        <v>1.6986568000000001E-3</v>
      </c>
      <c r="W120" s="22">
        <v>2.1155400000000001E-5</v>
      </c>
      <c r="Y120" s="3">
        <f ca="1">0.000001*0.0000478181*($AC$4*Crysol!G120+$AC$5*Crysol!H120+$AC$6*Crysol!I120)-$AC$7</f>
        <v>1.7142764468640629E-3</v>
      </c>
      <c r="Z120" s="3">
        <f t="shared" ca="1" si="7"/>
        <v>0.54512981955671991</v>
      </c>
      <c r="AE120" s="24">
        <v>0.1531925797</v>
      </c>
      <c r="AF120" s="24">
        <v>4.697484E-3</v>
      </c>
      <c r="AG120" s="24">
        <v>2.1544900000000001E-5</v>
      </c>
      <c r="AI120" s="3">
        <f ca="1">0.000001*0.0000478181*($AM$4*Crysol!G120+$AM$5*Crysol!H120+$AM$6*Crysol!I120)-$AM$7</f>
        <v>4.4570782631591565E-3</v>
      </c>
      <c r="AJ120" s="3">
        <f t="shared" ca="1" si="8"/>
        <v>124.50898388199316</v>
      </c>
      <c r="AO120" s="26">
        <v>0.1531925797</v>
      </c>
      <c r="AP120" s="26">
        <v>9.2868143999999993E-3</v>
      </c>
      <c r="AQ120" s="26">
        <v>3.0808500000000002E-5</v>
      </c>
      <c r="AS120" s="3">
        <f ca="1">0.000001*0.0000478181*($AW$4*Crysol!G120+$AW$5*Crysol!H120+$AW$6*Crysol!I120)-$AW$7</f>
        <v>8.4660937861911773E-3</v>
      </c>
      <c r="AT120" s="3">
        <f t="shared" ca="1" si="9"/>
        <v>709.65877184700639</v>
      </c>
    </row>
    <row r="121" spans="1:46" x14ac:dyDescent="0.25">
      <c r="A121" s="17">
        <v>0.15437495709999999</v>
      </c>
      <c r="B121" s="17">
        <v>5.9548700000000001E-5</v>
      </c>
      <c r="C121" s="17">
        <v>1.9987600000000002E-5</v>
      </c>
      <c r="E121" s="3">
        <f ca="1">0.000001*0.0000478181*($I$4*Crysol!G121+$I$5*Crysol!H121+$I$6*Crysol!I121)-$I$7</f>
        <v>8.9047107993381954E-5</v>
      </c>
      <c r="F121" s="3">
        <f t="shared" ca="1" si="5"/>
        <v>2.1780901799252925</v>
      </c>
      <c r="K121" s="20">
        <v>0.15437495709999999</v>
      </c>
      <c r="L121" s="20">
        <v>4.2057100000000001E-4</v>
      </c>
      <c r="M121" s="20">
        <v>2.0909900000000001E-5</v>
      </c>
      <c r="O121" s="3">
        <f ca="1">0.000001*0.0000478181*($S$4*Crysol!G121+$S$5*Crysol!H121+$S$6*Crysol!I121)-$S$7</f>
        <v>4.8677972926651318E-4</v>
      </c>
      <c r="P121" s="3">
        <f t="shared" ca="1" si="6"/>
        <v>10.025974450432917</v>
      </c>
      <c r="U121" s="22">
        <v>0.15437495709999999</v>
      </c>
      <c r="V121" s="22">
        <v>1.6259024E-3</v>
      </c>
      <c r="W121" s="22">
        <v>2.1552900000000002E-5</v>
      </c>
      <c r="Y121" s="3">
        <f ca="1">0.000001*0.0000478181*($AC$4*Crysol!G121+$AC$5*Crysol!H121+$AC$6*Crysol!I121)-$AC$7</f>
        <v>1.6565606926551878E-3</v>
      </c>
      <c r="Z121" s="3">
        <f t="shared" ca="1" si="7"/>
        <v>2.0234128479979616</v>
      </c>
      <c r="AE121" s="24">
        <v>0.15437495709999999</v>
      </c>
      <c r="AF121" s="24">
        <v>4.5592328999999997E-3</v>
      </c>
      <c r="AG121" s="24">
        <v>2.1659999999999999E-5</v>
      </c>
      <c r="AI121" s="3">
        <f ca="1">0.000001*0.0000478181*($AM$4*Crysol!G121+$AM$5*Crysol!H121+$AM$6*Crysol!I121)-$AM$7</f>
        <v>4.3201111591764981E-3</v>
      </c>
      <c r="AJ121" s="3">
        <f t="shared" ca="1" si="8"/>
        <v>121.87685052562921</v>
      </c>
      <c r="AO121" s="26">
        <v>0.15437495709999999</v>
      </c>
      <c r="AP121" s="26">
        <v>9.0399198000000007E-3</v>
      </c>
      <c r="AQ121" s="26">
        <v>2.97819E-5</v>
      </c>
      <c r="AS121" s="3">
        <f ca="1">0.000001*0.0000478181*($AW$4*Crysol!G121+$AW$5*Crysol!H121+$AW$6*Crysol!I121)-$AW$7</f>
        <v>8.2197807258285738E-3</v>
      </c>
      <c r="AT121" s="3">
        <f t="shared" ca="1" si="9"/>
        <v>758.35089765526584</v>
      </c>
    </row>
    <row r="122" spans="1:46" x14ac:dyDescent="0.25">
      <c r="A122" s="17">
        <v>0.1555573344</v>
      </c>
      <c r="B122" s="17">
        <v>8.7023799999999998E-5</v>
      </c>
      <c r="C122" s="17">
        <v>2.03239E-5</v>
      </c>
      <c r="E122" s="3">
        <f ca="1">0.000001*0.0000478181*($I$4*Crysol!G122+$I$5*Crysol!H122+$I$6*Crysol!I122)-$I$7</f>
        <v>8.5677263086972726E-5</v>
      </c>
      <c r="F122" s="3">
        <f t="shared" ca="1" si="5"/>
        <v>4.3895745371636168E-3</v>
      </c>
      <c r="K122" s="20">
        <v>0.1555573344</v>
      </c>
      <c r="L122" s="20">
        <v>4.1863110000000002E-4</v>
      </c>
      <c r="M122" s="20">
        <v>2.0851499999999998E-5</v>
      </c>
      <c r="O122" s="3">
        <f ca="1">0.000001*0.0000478181*($S$4*Crysol!G122+$S$5*Crysol!H122+$S$6*Crysol!I122)-$S$7</f>
        <v>4.6936465823467179E-4</v>
      </c>
      <c r="P122" s="3">
        <f t="shared" ca="1" si="6"/>
        <v>5.9199227706449573</v>
      </c>
      <c r="U122" s="22">
        <v>0.1555573344</v>
      </c>
      <c r="V122" s="22">
        <v>1.5804678E-3</v>
      </c>
      <c r="W122" s="22">
        <v>2.1004899999999999E-5</v>
      </c>
      <c r="Y122" s="3">
        <f ca="1">0.000001*0.0000478181*($AC$4*Crysol!G122+$AC$5*Crysol!H122+$AC$6*Crysol!I122)-$AC$7</f>
        <v>1.598844943327642E-3</v>
      </c>
      <c r="Z122" s="3">
        <f t="shared" ca="1" si="7"/>
        <v>0.76544637107293545</v>
      </c>
      <c r="AE122" s="24">
        <v>0.1555573344</v>
      </c>
      <c r="AF122" s="24">
        <v>4.4581741000000001E-3</v>
      </c>
      <c r="AG122" s="24">
        <v>2.1376300000000001E-5</v>
      </c>
      <c r="AI122" s="3">
        <f ca="1">0.000001*0.0000478181*($AM$4*Crysol!G122+$AM$5*Crysol!H122+$AM$6*Crysol!I122)-$AM$7</f>
        <v>4.1831440667778799E-3</v>
      </c>
      <c r="AJ122" s="3">
        <f t="shared" ca="1" si="8"/>
        <v>165.53703454455464</v>
      </c>
      <c r="AO122" s="26">
        <v>0.1555573344</v>
      </c>
      <c r="AP122" s="26">
        <v>8.7803155000000001E-3</v>
      </c>
      <c r="AQ122" s="26">
        <v>3.0463500000000001E-5</v>
      </c>
      <c r="AS122" s="3">
        <f ca="1">0.000001*0.0000478181*($AW$4*Crysol!G122+$AW$5*Crysol!H122+$AW$6*Crysol!I122)-$AW$7</f>
        <v>7.9734676862979834E-3</v>
      </c>
      <c r="AT122" s="3">
        <f t="shared" ca="1" si="9"/>
        <v>701.49350734221605</v>
      </c>
    </row>
    <row r="123" spans="1:46" x14ac:dyDescent="0.25">
      <c r="A123" s="17">
        <v>0.1567396969</v>
      </c>
      <c r="B123" s="17">
        <v>6.0961800000000003E-5</v>
      </c>
      <c r="C123" s="17">
        <v>2.00504E-5</v>
      </c>
      <c r="E123" s="3">
        <f ca="1">0.000001*0.0000478181*($I$4*Crysol!G123+$I$5*Crysol!H123+$I$6*Crysol!I123)-$I$7</f>
        <v>8.2307460361434693E-5</v>
      </c>
      <c r="F123" s="3">
        <f t="shared" ca="1" si="5"/>
        <v>1.13337364014203</v>
      </c>
      <c r="K123" s="20">
        <v>0.1567396969</v>
      </c>
      <c r="L123" s="20">
        <v>4.09928E-4</v>
      </c>
      <c r="M123" s="20">
        <v>2.1045800000000001E-5</v>
      </c>
      <c r="O123" s="3">
        <f ca="1">0.000001*0.0000478181*($S$4*Crysol!G123+$S$5*Crysol!H123+$S$6*Crysol!I123)-$S$7</f>
        <v>4.5194980518997513E-4</v>
      </c>
      <c r="P123" s="3">
        <f t="shared" ca="1" si="6"/>
        <v>3.9867456795416034</v>
      </c>
      <c r="U123" s="22">
        <v>0.1567396969</v>
      </c>
      <c r="V123" s="22">
        <v>1.5348878E-3</v>
      </c>
      <c r="W123" s="22">
        <v>2.13066E-5</v>
      </c>
      <c r="Y123" s="3">
        <f ca="1">0.000001*0.0000478181*($AC$4*Crysol!G123+$AC$5*Crysol!H123+$AC$6*Crysol!I123)-$AC$7</f>
        <v>1.5411299164370801E-3</v>
      </c>
      <c r="Z123" s="3">
        <f t="shared" ca="1" si="7"/>
        <v>8.582927134697782E-2</v>
      </c>
      <c r="AE123" s="24">
        <v>0.1567396969</v>
      </c>
      <c r="AF123" s="24">
        <v>4.3014897999999998E-3</v>
      </c>
      <c r="AG123" s="24">
        <v>2.17408E-5</v>
      </c>
      <c r="AI123" s="3">
        <f ca="1">0.000001*0.0000478181*($AM$4*Crysol!G123+$AM$5*Crysol!H123+$AM$6*Crysol!I123)-$AM$7</f>
        <v>4.0461786888175951E-3</v>
      </c>
      <c r="AJ123" s="3">
        <f t="shared" ca="1" si="8"/>
        <v>137.90766012159179</v>
      </c>
      <c r="AO123" s="26">
        <v>0.1567396969</v>
      </c>
      <c r="AP123" s="26">
        <v>8.5878232000000006E-3</v>
      </c>
      <c r="AQ123" s="26">
        <v>3.04866E-5</v>
      </c>
      <c r="AS123" s="3">
        <f ca="1">0.000001*0.0000478181*($AW$4*Crysol!G123+$AW$5*Crysol!H123+$AW$6*Crysol!I123)-$AW$7</f>
        <v>7.7271577299059032E-3</v>
      </c>
      <c r="AT123" s="3">
        <f t="shared" ca="1" si="9"/>
        <v>796.98614865183413</v>
      </c>
    </row>
    <row r="124" spans="1:46" x14ac:dyDescent="0.25">
      <c r="A124" s="17">
        <v>0.15792204439999999</v>
      </c>
      <c r="B124" s="17">
        <v>8.4690200000000004E-5</v>
      </c>
      <c r="C124" s="17">
        <v>1.9892299999999999E-5</v>
      </c>
      <c r="E124" s="3">
        <f ca="1">0.000001*0.0000478181*($I$4*Crysol!G124+$I$5*Crysol!H124+$I$6*Crysol!I124)-$I$7</f>
        <v>7.8937700386779762E-5</v>
      </c>
      <c r="F124" s="3">
        <f t="shared" ca="1" si="5"/>
        <v>8.3626360385585977E-2</v>
      </c>
      <c r="K124" s="20">
        <v>0.15792204439999999</v>
      </c>
      <c r="L124" s="20">
        <v>4.1707000000000002E-4</v>
      </c>
      <c r="M124" s="20">
        <v>2.09124E-5</v>
      </c>
      <c r="O124" s="3">
        <f ca="1">0.000001*0.0000478181*($S$4*Crysol!G124+$S$5*Crysol!H124+$S$6*Crysol!I124)-$S$7</f>
        <v>4.3453517307819544E-4</v>
      </c>
      <c r="P124" s="3">
        <f t="shared" ca="1" si="6"/>
        <v>0.69749007657507289</v>
      </c>
      <c r="U124" s="22">
        <v>0.15792204439999999</v>
      </c>
      <c r="V124" s="22">
        <v>1.4987518E-3</v>
      </c>
      <c r="W124" s="22">
        <v>2.13884E-5</v>
      </c>
      <c r="Y124" s="3">
        <f ca="1">0.000001*0.0000478181*($AC$4*Crysol!G124+$AC$5*Crysol!H124+$AC$6*Crysol!I124)-$AC$7</f>
        <v>1.4834156217461648E-3</v>
      </c>
      <c r="Z124" s="3">
        <f t="shared" ca="1" si="7"/>
        <v>0.51413562823833014</v>
      </c>
      <c r="AE124" s="24">
        <v>0.15792204439999999</v>
      </c>
      <c r="AF124" s="24">
        <v>4.1899852999999999E-3</v>
      </c>
      <c r="AG124" s="24">
        <v>2.1761200000000001E-5</v>
      </c>
      <c r="AI124" s="3">
        <f ca="1">0.000001*0.0000478181*($AM$4*Crysol!G124+$AM$5*Crysol!H124+$AM$6*Crysol!I124)-$AM$7</f>
        <v>3.9092150484637336E-3</v>
      </c>
      <c r="AJ124" s="3">
        <f t="shared" ca="1" si="8"/>
        <v>166.47019999319255</v>
      </c>
      <c r="AO124" s="26">
        <v>0.15792204439999999</v>
      </c>
      <c r="AP124" s="26">
        <v>8.2935365000000004E-3</v>
      </c>
      <c r="AQ124" s="26">
        <v>2.97261E-5</v>
      </c>
      <c r="AS124" s="3">
        <f ca="1">0.000001*0.0000478181*($AW$4*Crysol!G124+$AW$5*Crysol!H124+$AW$6*Crysol!I124)-$AW$7</f>
        <v>7.4808508983163682E-3</v>
      </c>
      <c r="AT124" s="3">
        <f t="shared" ca="1" si="9"/>
        <v>747.42782570177621</v>
      </c>
    </row>
    <row r="125" spans="1:46" x14ac:dyDescent="0.25">
      <c r="A125" s="17">
        <v>0.15910437699999999</v>
      </c>
      <c r="B125" s="17">
        <v>9.5167799999999994E-5</v>
      </c>
      <c r="C125" s="17">
        <v>2.0262200000000001E-5</v>
      </c>
      <c r="E125" s="3">
        <f ca="1">0.000001*0.0000478181*($I$4*Crysol!G125+$I$5*Crysol!H125+$I$6*Crysol!I125)-$I$7</f>
        <v>7.5567982878001823E-5</v>
      </c>
      <c r="F125" s="3">
        <f t="shared" ca="1" si="5"/>
        <v>0.93568753235982638</v>
      </c>
      <c r="K125" s="20">
        <v>0.15910437699999999</v>
      </c>
      <c r="L125" s="20">
        <v>4.2738530000000001E-4</v>
      </c>
      <c r="M125" s="20">
        <v>2.0924099999999998E-5</v>
      </c>
      <c r="O125" s="3">
        <f ca="1">0.000001*0.0000478181*($S$4*Crysol!G125+$S$5*Crysol!H125+$S$6*Crysol!I125)-$S$7</f>
        <v>4.1712076042644565E-4</v>
      </c>
      <c r="P125" s="3">
        <f t="shared" ca="1" si="6"/>
        <v>0.24064972680000882</v>
      </c>
      <c r="U125" s="22">
        <v>0.15910437699999999</v>
      </c>
      <c r="V125" s="22">
        <v>1.4582884E-3</v>
      </c>
      <c r="W125" s="22">
        <v>2.15091E-5</v>
      </c>
      <c r="Y125" s="3">
        <f ca="1">0.000001*0.0000478181*($AC$4*Crysol!G125+$AC$5*Crysol!H125+$AC$6*Crysol!I125)-$AC$7</f>
        <v>1.4257020543735628E-3</v>
      </c>
      <c r="Z125" s="3">
        <f t="shared" ca="1" si="7"/>
        <v>2.2952333291847316</v>
      </c>
      <c r="AE125" s="24">
        <v>0.15910437699999999</v>
      </c>
      <c r="AF125" s="24">
        <v>4.0540374000000001E-3</v>
      </c>
      <c r="AG125" s="24">
        <v>2.1472999999999999E-5</v>
      </c>
      <c r="AI125" s="3">
        <f ca="1">0.000001*0.0000478181*($AM$4*Crysol!G125+$AM$5*Crysol!H125+$AM$6*Crysol!I125)-$AM$7</f>
        <v>3.7722531341322428E-3</v>
      </c>
      <c r="AJ125" s="3">
        <f t="shared" ca="1" si="8"/>
        <v>172.20590157763181</v>
      </c>
      <c r="AO125" s="26">
        <v>0.15910437699999999</v>
      </c>
      <c r="AP125" s="26">
        <v>8.0627408000000008E-3</v>
      </c>
      <c r="AQ125" s="26">
        <v>3.0427299999999999E-5</v>
      </c>
      <c r="AS125" s="3">
        <f ca="1">0.000001*0.0000478181*($AW$4*Crysol!G125+$AW$5*Crysol!H125+$AW$6*Crysol!I125)-$AW$7</f>
        <v>7.2345471706973547E-3</v>
      </c>
      <c r="AT125" s="3">
        <f t="shared" ca="1" si="9"/>
        <v>740.86134885695913</v>
      </c>
    </row>
    <row r="126" spans="1:46" x14ac:dyDescent="0.25">
      <c r="A126" s="17">
        <v>0.16028667990000001</v>
      </c>
      <c r="B126" s="17">
        <v>7.2651999999999995E-5</v>
      </c>
      <c r="C126" s="17">
        <v>2.00083E-5</v>
      </c>
      <c r="E126" s="3">
        <f ca="1">0.000001*0.0000478181*($I$4*Crysol!G126+$I$5*Crysol!H126+$I$6*Crysol!I126)-$I$7</f>
        <v>7.2385238658684374E-5</v>
      </c>
      <c r="F126" s="3">
        <f t="shared" ca="1" si="5"/>
        <v>1.7775646457157213E-4</v>
      </c>
      <c r="K126" s="20">
        <v>0.16028667990000001</v>
      </c>
      <c r="L126" s="20">
        <v>4.0363809999999998E-4</v>
      </c>
      <c r="M126" s="20">
        <v>2.0487099999999999E-5</v>
      </c>
      <c r="O126" s="3">
        <f ca="1">0.000001*0.0000478181*($S$4*Crysol!G126+$S$5*Crysol!H126+$S$6*Crysol!I126)-$S$7</f>
        <v>4.0065689290771689E-4</v>
      </c>
      <c r="P126" s="3">
        <f t="shared" ca="1" si="6"/>
        <v>2.1174995022523489E-2</v>
      </c>
      <c r="U126" s="22">
        <v>0.16028667990000001</v>
      </c>
      <c r="V126" s="22">
        <v>1.3902432000000001E-3</v>
      </c>
      <c r="W126" s="22">
        <v>2.11102E-5</v>
      </c>
      <c r="Y126" s="3">
        <f ca="1">0.000001*0.0000478181*($AC$4*Crysol!G126+$AC$5*Crysol!H126+$AC$6*Crysol!I126)-$AC$7</f>
        <v>1.3710177668709066E-3</v>
      </c>
      <c r="Z126" s="3">
        <f t="shared" ca="1" si="7"/>
        <v>0.82940675830444177</v>
      </c>
      <c r="AE126" s="24">
        <v>0.16028667990000001</v>
      </c>
      <c r="AF126" s="24">
        <v>3.9444672999999998E-3</v>
      </c>
      <c r="AG126" s="24">
        <v>2.1347799999999999E-5</v>
      </c>
      <c r="AI126" s="3">
        <f ca="1">0.000001*0.0000478181*($AM$4*Crysol!G126+$AM$5*Crysol!H126+$AM$6*Crysol!I126)-$AM$7</f>
        <v>3.6420700780930809E-3</v>
      </c>
      <c r="AJ126" s="3">
        <f t="shared" ca="1" si="8"/>
        <v>200.65470297901362</v>
      </c>
      <c r="AO126" s="26">
        <v>0.16028667990000001</v>
      </c>
      <c r="AP126" s="26">
        <v>7.8230929000000001E-3</v>
      </c>
      <c r="AQ126" s="26">
        <v>2.9747299999999999E-5</v>
      </c>
      <c r="AS126" s="3">
        <f ca="1">0.000001*0.0000478181*($AW$4*Crysol!G126+$AW$5*Crysol!H126+$AW$6*Crysol!I126)-$AW$7</f>
        <v>6.9997000384351016E-3</v>
      </c>
      <c r="AT126" s="3">
        <f t="shared" ca="1" si="9"/>
        <v>766.15931912757401</v>
      </c>
    </row>
    <row r="127" spans="1:46" x14ac:dyDescent="0.25">
      <c r="A127" s="17">
        <v>0.16146898270000001</v>
      </c>
      <c r="B127" s="17">
        <v>5.3301699999999998E-5</v>
      </c>
      <c r="C127" s="17">
        <v>1.9833599999999999E-5</v>
      </c>
      <c r="E127" s="3">
        <f ca="1">0.000001*0.0000478181*($I$4*Crysol!G127+$I$5*Crysol!H127+$I$6*Crysol!I127)-$I$7</f>
        <v>6.9786357590806845E-5</v>
      </c>
      <c r="F127" s="3">
        <f t="shared" ca="1" si="5"/>
        <v>0.69080704970046314</v>
      </c>
      <c r="K127" s="20">
        <v>0.16146898270000001</v>
      </c>
      <c r="L127" s="20">
        <v>3.470058E-4</v>
      </c>
      <c r="M127" s="20">
        <v>2.0531100000000001E-5</v>
      </c>
      <c r="O127" s="3">
        <f ca="1">0.000001*0.0000478181*($S$4*Crysol!G127+$S$5*Crysol!H127+$S$6*Crysol!I127)-$S$7</f>
        <v>3.8716127891201709E-4</v>
      </c>
      <c r="P127" s="3">
        <f t="shared" ca="1" si="6"/>
        <v>3.8252972048111467</v>
      </c>
      <c r="U127" s="22">
        <v>0.16146898270000001</v>
      </c>
      <c r="V127" s="22">
        <v>1.3556441000000001E-3</v>
      </c>
      <c r="W127" s="22">
        <v>2.0942699999999999E-5</v>
      </c>
      <c r="Y127" s="3">
        <f ca="1">0.000001*0.0000478181*($AC$4*Crysol!G127+$AC$5*Crysol!H127+$AC$6*Crysol!I127)-$AC$7</f>
        <v>1.3257927940511717E-3</v>
      </c>
      <c r="Z127" s="3">
        <f t="shared" ca="1" si="7"/>
        <v>2.0317081747318171</v>
      </c>
      <c r="AE127" s="24">
        <v>0.16146898270000001</v>
      </c>
      <c r="AF127" s="24">
        <v>3.7928082E-3</v>
      </c>
      <c r="AG127" s="24">
        <v>2.13667E-5</v>
      </c>
      <c r="AI127" s="3">
        <f ca="1">0.000001*0.0000478181*($AM$4*Crysol!G127+$AM$5*Crysol!H127+$AM$6*Crysol!I127)-$AM$7</f>
        <v>3.5330542635939777E-3</v>
      </c>
      <c r="AJ127" s="3">
        <f t="shared" ca="1" si="8"/>
        <v>147.79147067342689</v>
      </c>
      <c r="AO127" s="26">
        <v>0.16146898270000001</v>
      </c>
      <c r="AP127" s="26">
        <v>7.5725438000000004E-3</v>
      </c>
      <c r="AQ127" s="26">
        <v>3.0030099999999999E-5</v>
      </c>
      <c r="AS127" s="3">
        <f ca="1">0.000001*0.0000478181*($AW$4*Crysol!G127+$AW$5*Crysol!H127+$AW$6*Crysol!I127)-$AW$7</f>
        <v>6.8006253960234938E-3</v>
      </c>
      <c r="AT127" s="3">
        <f t="shared" ca="1" si="9"/>
        <v>660.73792341420597</v>
      </c>
    </row>
    <row r="128" spans="1:46" x14ac:dyDescent="0.25">
      <c r="A128" s="17">
        <v>0.16265128549999999</v>
      </c>
      <c r="B128" s="17">
        <v>1.021924E-4</v>
      </c>
      <c r="C128" s="17">
        <v>1.97951E-5</v>
      </c>
      <c r="E128" s="3">
        <f ca="1">0.000001*0.0000478181*($I$4*Crysol!G128+$I$5*Crysol!H128+$I$6*Crysol!I128)-$I$7</f>
        <v>6.7187476522929303E-5</v>
      </c>
      <c r="F128" s="3">
        <f t="shared" ca="1" si="5"/>
        <v>3.1271078884001122</v>
      </c>
      <c r="K128" s="20">
        <v>0.16265128549999999</v>
      </c>
      <c r="L128" s="20">
        <v>3.554524E-4</v>
      </c>
      <c r="M128" s="20">
        <v>2.0798700000000001E-5</v>
      </c>
      <c r="O128" s="3">
        <f ca="1">0.000001*0.0000478181*($S$4*Crysol!G128+$S$5*Crysol!H128+$S$6*Crysol!I128)-$S$7</f>
        <v>3.7366566491631729E-4</v>
      </c>
      <c r="P128" s="3">
        <f t="shared" ca="1" si="6"/>
        <v>0.76683729700679826</v>
      </c>
      <c r="U128" s="22">
        <v>0.16265128549999999</v>
      </c>
      <c r="V128" s="22">
        <v>1.3155392E-3</v>
      </c>
      <c r="W128" s="22">
        <v>2.1058200000000001E-5</v>
      </c>
      <c r="Y128" s="3">
        <f ca="1">0.000001*0.0000478181*($AC$4*Crysol!G128+$AC$5*Crysol!H128+$AC$6*Crysol!I128)-$AC$7</f>
        <v>1.2805678212314375E-3</v>
      </c>
      <c r="Z128" s="3">
        <f t="shared" ca="1" si="7"/>
        <v>2.7579285953508652</v>
      </c>
      <c r="AE128" s="24">
        <v>0.16265128549999999</v>
      </c>
      <c r="AF128" s="24">
        <v>3.7270263000000001E-3</v>
      </c>
      <c r="AG128" s="24">
        <v>2.1531299999999998E-5</v>
      </c>
      <c r="AI128" s="3">
        <f ca="1">0.000001*0.0000478181*($AM$4*Crysol!G128+$AM$5*Crysol!H128+$AM$6*Crysol!I128)-$AM$7</f>
        <v>3.424038449094874E-3</v>
      </c>
      <c r="AJ128" s="3">
        <f t="shared" ca="1" si="8"/>
        <v>198.02039620605998</v>
      </c>
      <c r="AO128" s="26">
        <v>0.16265128549999999</v>
      </c>
      <c r="AP128" s="26">
        <v>7.3964790999999997E-3</v>
      </c>
      <c r="AQ128" s="26">
        <v>2.9930400000000001E-5</v>
      </c>
      <c r="AS128" s="3">
        <f ca="1">0.000001*0.0000478181*($AW$4*Crysol!G128+$AW$5*Crysol!H128+$AW$6*Crysol!I128)-$AW$7</f>
        <v>6.6015507536118893E-3</v>
      </c>
      <c r="AT128" s="3">
        <f t="shared" ca="1" si="9"/>
        <v>705.39264281433725</v>
      </c>
    </row>
    <row r="129" spans="1:46" x14ac:dyDescent="0.25">
      <c r="A129" s="17">
        <v>0.16383355860000001</v>
      </c>
      <c r="B129" s="17">
        <v>4.7371799999999999E-5</v>
      </c>
      <c r="C129" s="17">
        <v>2.01259E-5</v>
      </c>
      <c r="E129" s="3">
        <f ca="1">0.000001*0.0000478181*($I$4*Crysol!G129+$I$5*Crysol!H129+$I$6*Crysol!I129)-$I$7</f>
        <v>6.4588660740161138E-5</v>
      </c>
      <c r="F129" s="3">
        <f t="shared" ca="1" si="5"/>
        <v>0.73180826887554584</v>
      </c>
      <c r="K129" s="20">
        <v>0.16383355860000001</v>
      </c>
      <c r="L129" s="20">
        <v>3.3694109999999998E-4</v>
      </c>
      <c r="M129" s="20">
        <v>2.08076E-5</v>
      </c>
      <c r="O129" s="3">
        <f ca="1">0.000001*0.0000478181*($S$4*Crysol!G129+$S$5*Crysol!H129+$S$6*Crysol!I129)-$S$7</f>
        <v>3.601703899367606E-4</v>
      </c>
      <c r="P129" s="3">
        <f t="shared" ca="1" si="6"/>
        <v>1.2463151903853802</v>
      </c>
      <c r="U129" s="22">
        <v>0.16383355860000001</v>
      </c>
      <c r="V129" s="22">
        <v>1.2587245999999999E-3</v>
      </c>
      <c r="W129" s="22">
        <v>2.1209400000000001E-5</v>
      </c>
      <c r="Y129" s="3">
        <f ca="1">0.000001*0.0000478181*($AC$4*Crysol!G129+$AC$5*Crysol!H129+$AC$6*Crysol!I129)-$AC$7</f>
        <v>1.2353439844841976E-3</v>
      </c>
      <c r="Z129" s="3">
        <f t="shared" ca="1" si="7"/>
        <v>1.2152205771797016</v>
      </c>
      <c r="AE129" s="24">
        <v>0.16383355860000001</v>
      </c>
      <c r="AF129" s="24">
        <v>3.576915E-3</v>
      </c>
      <c r="AG129" s="24">
        <v>2.1440000000000001E-5</v>
      </c>
      <c r="AI129" s="3">
        <f ca="1">0.000001*0.0000478181*($AM$4*Crysol!G129+$AM$5*Crysol!H129+$AM$6*Crysol!I129)-$AM$7</f>
        <v>3.3150253731240812E-3</v>
      </c>
      <c r="AJ129" s="3">
        <f t="shared" ca="1" si="8"/>
        <v>149.20625562400787</v>
      </c>
      <c r="AO129" s="26">
        <v>0.16383355860000001</v>
      </c>
      <c r="AP129" s="26">
        <v>7.1962411000000004E-3</v>
      </c>
      <c r="AQ129" s="26">
        <v>2.9858799999999999E-5</v>
      </c>
      <c r="AS129" s="3">
        <f ca="1">0.000001*0.0000478181*($AW$4*Crysol!G129+$AW$5*Crysol!H129+$AW$6*Crysol!I129)-$AW$7</f>
        <v>6.4024811120485222E-3</v>
      </c>
      <c r="AT129" s="3">
        <f t="shared" ca="1" si="9"/>
        <v>706.69774670992683</v>
      </c>
    </row>
    <row r="130" spans="1:46" x14ac:dyDescent="0.25">
      <c r="A130" s="17">
        <v>0.16501581670000001</v>
      </c>
      <c r="B130" s="17">
        <v>4.2356800000000001E-5</v>
      </c>
      <c r="C130" s="17">
        <v>2.0266800000000001E-5</v>
      </c>
      <c r="E130" s="3">
        <f ca="1">0.000001*0.0000478181*($I$4*Crysol!G130+$I$5*Crysol!H130+$I$6*Crysol!I130)-$I$7</f>
        <v>6.1989877929670509E-5</v>
      </c>
      <c r="F130" s="3">
        <f t="shared" ca="1" si="5"/>
        <v>0.93843979805193622</v>
      </c>
      <c r="K130" s="20">
        <v>0.16501581670000001</v>
      </c>
      <c r="L130" s="20">
        <v>3.4234860000000001E-4</v>
      </c>
      <c r="M130" s="20">
        <v>2.06774E-5</v>
      </c>
      <c r="O130" s="3">
        <f ca="1">0.000001*0.0000478181*($S$4*Crysol!G130+$S$5*Crysol!H130+$S$6*Crysol!I130)-$S$7</f>
        <v>3.4667528617747837E-4</v>
      </c>
      <c r="P130" s="3">
        <f t="shared" ca="1" si="6"/>
        <v>4.3784352743090518E-2</v>
      </c>
      <c r="U130" s="22">
        <v>0.16501581670000001</v>
      </c>
      <c r="V130" s="22">
        <v>1.1988088E-3</v>
      </c>
      <c r="W130" s="22">
        <v>2.1202100000000002E-5</v>
      </c>
      <c r="Y130" s="3">
        <f ca="1">0.000001*0.0000478181*($AC$4*Crysol!G130+$AC$5*Crysol!H130+$AC$6*Crysol!I130)-$AC$7</f>
        <v>1.1901207215109456E-3</v>
      </c>
      <c r="Z130" s="3">
        <f t="shared" ca="1" si="7"/>
        <v>0.16791508528896051</v>
      </c>
      <c r="AE130" s="24">
        <v>0.16501581670000001</v>
      </c>
      <c r="AF130" s="24">
        <v>3.4898689E-3</v>
      </c>
      <c r="AG130" s="24">
        <v>2.1480399999999999E-5</v>
      </c>
      <c r="AI130" s="3">
        <f ca="1">0.000001*0.0000478181*($AM$4*Crysol!G130+$AM$5*Crysol!H130+$AM$6*Crysol!I130)-$AM$7</f>
        <v>3.2060136802483938E-3</v>
      </c>
      <c r="AJ130" s="3">
        <f t="shared" ca="1" si="8"/>
        <v>174.62605415755905</v>
      </c>
      <c r="AO130" s="26">
        <v>0.16501581670000001</v>
      </c>
      <c r="AP130" s="26">
        <v>6.9053932000000002E-3</v>
      </c>
      <c r="AQ130" s="26">
        <v>3.01759E-5</v>
      </c>
      <c r="AS130" s="3">
        <f ca="1">0.000001*0.0000478181*($AW$4*Crysol!G130+$AW$5*Crysol!H130+$AW$6*Crysol!I130)-$AW$7</f>
        <v>6.2034139961660876E-3</v>
      </c>
      <c r="AT130" s="3">
        <f t="shared" ca="1" si="9"/>
        <v>541.16291685754413</v>
      </c>
    </row>
    <row r="131" spans="1:46" x14ac:dyDescent="0.25">
      <c r="A131" s="17">
        <v>0.16619807480000001</v>
      </c>
      <c r="B131" s="17">
        <v>5.15843E-5</v>
      </c>
      <c r="C131" s="17">
        <v>2.01383E-5</v>
      </c>
      <c r="E131" s="3">
        <f ca="1">0.000001*0.0000478181*($I$4*Crysol!G131+$I$5*Crysol!H131+$I$6*Crysol!I131)-$I$7</f>
        <v>5.9391095119179881E-5</v>
      </c>
      <c r="F131" s="3">
        <f t="shared" ca="1" si="5"/>
        <v>0.15027957264037284</v>
      </c>
      <c r="K131" s="20">
        <v>0.16619807480000001</v>
      </c>
      <c r="L131" s="20">
        <v>3.2694119999999999E-4</v>
      </c>
      <c r="M131" s="20">
        <v>2.0832700000000001E-5</v>
      </c>
      <c r="O131" s="3">
        <f ca="1">0.000001*0.0000478181*($S$4*Crysol!G131+$S$5*Crysol!H131+$S$6*Crysol!I131)-$S$7</f>
        <v>3.3318018241819619E-4</v>
      </c>
      <c r="P131" s="3">
        <f t="shared" ca="1" si="6"/>
        <v>8.9688426293381668E-2</v>
      </c>
      <c r="U131" s="22">
        <v>0.16619807480000001</v>
      </c>
      <c r="V131" s="22">
        <v>1.1870273999999999E-3</v>
      </c>
      <c r="W131" s="22">
        <v>2.1185199999999998E-5</v>
      </c>
      <c r="Y131" s="3">
        <f ca="1">0.000001*0.0000478181*($AC$4*Crysol!G131+$AC$5*Crysol!H131+$AC$6*Crysol!I131)-$AC$7</f>
        <v>1.1448974585376932E-3</v>
      </c>
      <c r="Z131" s="3">
        <f t="shared" ca="1" si="7"/>
        <v>3.9547275988712571</v>
      </c>
      <c r="AE131" s="24">
        <v>0.16619807480000001</v>
      </c>
      <c r="AF131" s="24">
        <v>3.3922639999999999E-3</v>
      </c>
      <c r="AG131" s="24">
        <v>2.1216599999999999E-5</v>
      </c>
      <c r="AI131" s="3">
        <f ca="1">0.000001*0.0000478181*($AM$4*Crysol!G131+$AM$5*Crysol!H131+$AM$6*Crysol!I131)-$AM$7</f>
        <v>3.0970019873727069E-3</v>
      </c>
      <c r="AJ131" s="3">
        <f t="shared" ca="1" si="8"/>
        <v>193.67054480377743</v>
      </c>
      <c r="AO131" s="26">
        <v>0.16619807480000001</v>
      </c>
      <c r="AP131" s="26">
        <v>6.6729346000000004E-3</v>
      </c>
      <c r="AQ131" s="26">
        <v>2.99796E-5</v>
      </c>
      <c r="AS131" s="3">
        <f ca="1">0.000001*0.0000478181*($AW$4*Crysol!G131+$AW$5*Crysol!H131+$AW$6*Crysol!I131)-$AW$7</f>
        <v>6.0043468802836513E-3</v>
      </c>
      <c r="AT131" s="3">
        <f t="shared" ca="1" si="9"/>
        <v>497.35343620312653</v>
      </c>
    </row>
    <row r="132" spans="1:46" x14ac:dyDescent="0.25">
      <c r="A132" s="17">
        <v>0.16738030309999999</v>
      </c>
      <c r="B132" s="17">
        <v>7.6500699999999998E-5</v>
      </c>
      <c r="C132" s="17">
        <v>2.0187499999999999E-5</v>
      </c>
      <c r="E132" s="3">
        <f ca="1">0.000001*0.0000478181*($I$4*Crysol!G132+$I$5*Crysol!H132+$I$6*Crysol!I132)-$I$7</f>
        <v>5.6792377813614E-5</v>
      </c>
      <c r="F132" s="3">
        <f t="shared" ref="F132:F195" ca="1" si="10">(B132-E132)^2/C132^2</f>
        <v>0.95309069032592098</v>
      </c>
      <c r="K132" s="20">
        <v>0.16738030309999999</v>
      </c>
      <c r="L132" s="20">
        <v>3.4907610000000001E-4</v>
      </c>
      <c r="M132" s="20">
        <v>2.0726799999999999E-5</v>
      </c>
      <c r="O132" s="3">
        <f ca="1">0.000001*0.0000478181*($S$4*Crysol!G132+$S$5*Crysol!H132+$S$6*Crysol!I132)-$S$7</f>
        <v>3.196854188165266E-4</v>
      </c>
      <c r="P132" s="3">
        <f t="shared" ref="P132:P195" ca="1" si="11">(L132-O132)^2/M132^2</f>
        <v>2.0107347797744977</v>
      </c>
      <c r="U132" s="22">
        <v>0.16738030309999999</v>
      </c>
      <c r="V132" s="22">
        <v>1.1430582E-3</v>
      </c>
      <c r="W132" s="22">
        <v>2.1415100000000001E-5</v>
      </c>
      <c r="Y132" s="3">
        <f ca="1">0.000001*0.0000478181*($AC$4*Crysol!G132+$AC$5*Crysol!H132+$AC$6*Crysol!I132)-$AC$7</f>
        <v>1.0996753354620991E-3</v>
      </c>
      <c r="Z132" s="3">
        <f t="shared" ref="Z132:Z195" ca="1" si="12">(V132-Y132)^2/W132^2</f>
        <v>4.10389495709647</v>
      </c>
      <c r="AE132" s="24">
        <v>0.16738030309999999</v>
      </c>
      <c r="AF132" s="24">
        <v>3.2470296E-3</v>
      </c>
      <c r="AG132" s="24">
        <v>2.1314E-5</v>
      </c>
      <c r="AI132" s="3">
        <f ca="1">0.000001*0.0000478181*($AM$4*Crysol!G132+$AM$5*Crysol!H132+$AM$6*Crysol!I132)-$AM$7</f>
        <v>2.9879930422459702E-3</v>
      </c>
      <c r="AJ132" s="3">
        <f t="shared" ref="AJ132:AJ195" ca="1" si="13">(AF132-AI132)^2/AG132^2</f>
        <v>147.70397991900435</v>
      </c>
      <c r="AO132" s="26">
        <v>0.16738030309999999</v>
      </c>
      <c r="AP132" s="26">
        <v>6.4917094999999998E-3</v>
      </c>
      <c r="AQ132" s="26">
        <v>3.0300499999999999E-5</v>
      </c>
      <c r="AS132" s="3">
        <f ca="1">0.000001*0.0000478181*($AW$4*Crysol!G132+$AW$5*Crysol!H132+$AW$6*Crysol!I132)-$AW$7</f>
        <v>5.8052847820873393E-3</v>
      </c>
      <c r="AT132" s="3">
        <f t="shared" ref="AT132:AT195" ca="1" si="14">(AP132-AS132)^2/AQ132^2</f>
        <v>513.1995156115986</v>
      </c>
    </row>
    <row r="133" spans="1:46" x14ac:dyDescent="0.25">
      <c r="A133" s="17">
        <v>0.16856251659999999</v>
      </c>
      <c r="B133" s="17">
        <v>7.5538399999999995E-5</v>
      </c>
      <c r="C133" s="17">
        <v>2.0219899999999999E-5</v>
      </c>
      <c r="E133" s="3">
        <f ca="1">0.000001*0.0000478181*($I$4*Crysol!G133+$I$5*Crysol!H133+$I$6*Crysol!I133)-$I$7</f>
        <v>5.4193693040695125E-5</v>
      </c>
      <c r="F133" s="3">
        <f t="shared" ca="1" si="10"/>
        <v>1.1143519740002337</v>
      </c>
      <c r="K133" s="20">
        <v>0.16856251659999999</v>
      </c>
      <c r="L133" s="20">
        <v>3.1234399999999999E-4</v>
      </c>
      <c r="M133" s="20">
        <v>2.10869E-5</v>
      </c>
      <c r="O133" s="3">
        <f ca="1">0.000001*0.0000478181*($S$4*Crysol!G133+$S$5*Crysol!H133+$S$6*Crysol!I133)-$S$7</f>
        <v>3.0619082415219383E-4</v>
      </c>
      <c r="P133" s="3">
        <f t="shared" ca="1" si="11"/>
        <v>8.5147750007814244E-2</v>
      </c>
      <c r="U133" s="22">
        <v>0.16856251659999999</v>
      </c>
      <c r="V133" s="22">
        <v>1.0936412999999999E-3</v>
      </c>
      <c r="W133" s="22">
        <v>2.1532300000000001E-5</v>
      </c>
      <c r="Y133" s="3">
        <f ca="1">0.000001*0.0000478181*($AC$4*Crysol!G133+$AC$5*Crysol!H133+$AC$6*Crysol!I133)-$AC$7</f>
        <v>1.0544537785101705E-3</v>
      </c>
      <c r="Z133" s="3">
        <f t="shared" ca="1" si="12"/>
        <v>3.3121862400783408</v>
      </c>
      <c r="AE133" s="24">
        <v>0.16856251659999999</v>
      </c>
      <c r="AF133" s="24">
        <v>3.1719093999999998E-3</v>
      </c>
      <c r="AG133" s="24">
        <v>2.1854499999999999E-5</v>
      </c>
      <c r="AI133" s="3">
        <f ca="1">0.000001*0.0000478181*($AM$4*Crysol!G133+$AM$5*Crysol!H133+$AM$6*Crysol!I133)-$AM$7</f>
        <v>2.878985461773067E-3</v>
      </c>
      <c r="AJ133" s="3">
        <f t="shared" ca="1" si="13"/>
        <v>179.65031332696174</v>
      </c>
      <c r="AO133" s="26">
        <v>0.16856251659999999</v>
      </c>
      <c r="AP133" s="26">
        <v>6.3297008E-3</v>
      </c>
      <c r="AQ133" s="26">
        <v>3.03411E-5</v>
      </c>
      <c r="AS133" s="3">
        <f ca="1">0.000001*0.0000478181*($AW$4*Crysol!G133+$AW$5*Crysol!H133+$AW$6*Crysol!I133)-$AW$7</f>
        <v>5.6062251758962033E-3</v>
      </c>
      <c r="AT133" s="3">
        <f t="shared" ca="1" si="14"/>
        <v>568.57159940286692</v>
      </c>
    </row>
    <row r="134" spans="1:46" x14ac:dyDescent="0.25">
      <c r="A134" s="17">
        <v>0.16974473000000001</v>
      </c>
      <c r="B134" s="17">
        <v>5.7624300000000003E-5</v>
      </c>
      <c r="C134" s="17">
        <v>2.0279600000000001E-5</v>
      </c>
      <c r="E134" s="3">
        <f ca="1">0.000001*0.0000478181*($I$4*Crysol!G134+$I$5*Crysol!H134+$I$6*Crysol!I134)-$I$7</f>
        <v>5.1595008487591465E-5</v>
      </c>
      <c r="F134" s="3">
        <f t="shared" ca="1" si="10"/>
        <v>8.8392169883035596E-2</v>
      </c>
      <c r="K134" s="20">
        <v>0.16974473000000001</v>
      </c>
      <c r="L134" s="20">
        <v>3.0615230000000001E-4</v>
      </c>
      <c r="M134" s="20">
        <v>2.0853499999999999E-5</v>
      </c>
      <c r="O134" s="3">
        <f ca="1">0.000001*0.0000478181*($S$4*Crysol!G134+$S$5*Crysol!H134+$S$6*Crysol!I134)-$S$7</f>
        <v>2.9269623062932949E-4</v>
      </c>
      <c r="P134" s="3">
        <f t="shared" ca="1" si="11"/>
        <v>0.41636912911887597</v>
      </c>
      <c r="U134" s="22">
        <v>0.16974473000000001</v>
      </c>
      <c r="V134" s="22">
        <v>1.0374804E-3</v>
      </c>
      <c r="W134" s="22">
        <v>2.0953599999999999E-5</v>
      </c>
      <c r="Y134" s="3">
        <f ca="1">0.000001*0.0000478181*($AC$4*Crysol!G134+$AC$5*Crysol!H134+$AC$6*Crysol!I134)-$AC$7</f>
        <v>1.0092322253834017E-3</v>
      </c>
      <c r="Z134" s="3">
        <f t="shared" ca="1" si="12"/>
        <v>1.8174542200627017</v>
      </c>
      <c r="AE134" s="24">
        <v>0.16974473000000001</v>
      </c>
      <c r="AF134" s="24">
        <v>3.0826724E-3</v>
      </c>
      <c r="AG134" s="24">
        <v>2.1001399999999999E-5</v>
      </c>
      <c r="AI134" s="3">
        <f ca="1">0.000001*0.0000478181*($AM$4*Crysol!G134+$AM$5*Crysol!H134+$AM$6*Crysol!I134)-$AM$7</f>
        <v>2.7699778905207972E-3</v>
      </c>
      <c r="AJ134" s="3">
        <f t="shared" ca="1" si="13"/>
        <v>221.68893540709078</v>
      </c>
      <c r="AO134" s="26">
        <v>0.16974473000000001</v>
      </c>
      <c r="AP134" s="26">
        <v>6.1080311000000003E-3</v>
      </c>
      <c r="AQ134" s="26">
        <v>2.9558200000000001E-5</v>
      </c>
      <c r="AS134" s="3">
        <f ca="1">0.000001*0.0000478181*($AW$4*Crysol!G134+$AW$5*Crysol!H134+$AW$6*Crysol!I134)-$AW$7</f>
        <v>5.4071655865429386E-3</v>
      </c>
      <c r="AT134" s="3">
        <f t="shared" ca="1" si="14"/>
        <v>562.22922245796406</v>
      </c>
    </row>
    <row r="135" spans="1:46" x14ac:dyDescent="0.25">
      <c r="A135" s="17">
        <v>0.17092691360000001</v>
      </c>
      <c r="B135" s="17">
        <v>9.9260399999999996E-5</v>
      </c>
      <c r="C135" s="17">
        <v>2.01477E-5</v>
      </c>
      <c r="E135" s="3">
        <f ca="1">0.000001*0.0000478181*($I$4*Crysol!G135+$I$5*Crysol!H135+$I$6*Crysol!I135)-$I$7</f>
        <v>4.955136713862087E-5</v>
      </c>
      <c r="F135" s="3">
        <f t="shared" ca="1" si="10"/>
        <v>6.0872295035740924</v>
      </c>
      <c r="K135" s="20">
        <v>0.17092691360000001</v>
      </c>
      <c r="L135" s="20">
        <v>3.0392579999999998E-4</v>
      </c>
      <c r="M135" s="20">
        <v>2.0695399999999998E-5</v>
      </c>
      <c r="O135" s="3">
        <f ca="1">0.000001*0.0000478181*($S$4*Crysol!G135+$S$5*Crysol!H135+$S$6*Crysol!I135)-$S$7</f>
        <v>2.8201176474816934E-4</v>
      </c>
      <c r="P135" s="3">
        <f t="shared" ca="1" si="11"/>
        <v>1.1212360743333956</v>
      </c>
      <c r="U135" s="22">
        <v>0.17092691360000001</v>
      </c>
      <c r="V135" s="22">
        <v>1.0321117000000001E-3</v>
      </c>
      <c r="W135" s="22">
        <v>2.1097599999999999E-5</v>
      </c>
      <c r="Y135" s="3">
        <f ca="1">0.000001*0.0000478181*($AC$4*Crysol!G135+$AC$5*Crysol!H135+$AC$6*Crysol!I135)-$AC$7</f>
        <v>9.7287209072138283E-4</v>
      </c>
      <c r="Z135" s="3">
        <f t="shared" ca="1" si="12"/>
        <v>7.8842114395561076</v>
      </c>
      <c r="AE135" s="24">
        <v>0.17092691360000001</v>
      </c>
      <c r="AF135" s="24">
        <v>2.9845200000000001E-3</v>
      </c>
      <c r="AG135" s="24">
        <v>2.1345400000000001E-5</v>
      </c>
      <c r="AI135" s="3">
        <f ca="1">0.000001*0.0000478181*($AM$4*Crysol!G135+$AM$5*Crysol!H135+$AM$6*Crysol!I135)-$AM$7</f>
        <v>2.680452774040797E-3</v>
      </c>
      <c r="AJ135" s="3">
        <f t="shared" ca="1" si="13"/>
        <v>202.92269838609928</v>
      </c>
      <c r="AO135" s="26">
        <v>0.17092691360000001</v>
      </c>
      <c r="AP135" s="26">
        <v>5.9221381999999996E-3</v>
      </c>
      <c r="AQ135" s="26">
        <v>3.0424900000000001E-5</v>
      </c>
      <c r="AS135" s="3">
        <f ca="1">0.000001*0.0000478181*($AW$4*Crysol!G135+$AW$5*Crysol!H135+$AW$6*Crysol!I135)-$AW$7</f>
        <v>5.2403463494546136E-3</v>
      </c>
      <c r="AT135" s="3">
        <f t="shared" ca="1" si="14"/>
        <v>502.16367349271627</v>
      </c>
    </row>
    <row r="136" spans="1:46" x14ac:dyDescent="0.25">
      <c r="A136" s="17">
        <v>0.17210909720000001</v>
      </c>
      <c r="B136" s="17">
        <v>6.1520300000000001E-5</v>
      </c>
      <c r="C136" s="17">
        <v>2.0500899999999999E-5</v>
      </c>
      <c r="E136" s="3">
        <f ca="1">0.000001*0.0000478181*($I$4*Crysol!G136+$I$5*Crysol!H136+$I$6*Crysol!I136)-$I$7</f>
        <v>4.7660565447280715E-5</v>
      </c>
      <c r="F136" s="3">
        <f t="shared" ca="1" si="10"/>
        <v>0.45705027090216271</v>
      </c>
      <c r="K136" s="20">
        <v>0.17210909720000001</v>
      </c>
      <c r="L136" s="20">
        <v>2.8065380000000001E-4</v>
      </c>
      <c r="M136" s="20">
        <v>2.08784E-5</v>
      </c>
      <c r="O136" s="3">
        <f ca="1">0.000001*0.0000478181*($S$4*Crysol!G136+$S$5*Crysol!H136+$S$6*Crysol!I136)-$S$7</f>
        <v>2.721011082609639E-4</v>
      </c>
      <c r="P136" s="3">
        <f t="shared" ca="1" si="11"/>
        <v>0.16780743955441133</v>
      </c>
      <c r="U136" s="22">
        <v>0.17210909720000001</v>
      </c>
      <c r="V136" s="22">
        <v>9.844579999999999E-4</v>
      </c>
      <c r="W136" s="22">
        <v>2.1476700000000001E-5</v>
      </c>
      <c r="Y136" s="3">
        <f ca="1">0.000001*0.0000478181*($AC$4*Crysol!G136+$AC$5*Crysol!H136+$AC$6*Crysol!I136)-$AC$7</f>
        <v>9.3895205760693263E-4</v>
      </c>
      <c r="Z136" s="3">
        <f t="shared" ca="1" si="12"/>
        <v>4.4895325438930467</v>
      </c>
      <c r="AE136" s="24">
        <v>0.17210909720000001</v>
      </c>
      <c r="AF136" s="24">
        <v>2.8566106000000001E-3</v>
      </c>
      <c r="AG136" s="24">
        <v>2.12109E-5</v>
      </c>
      <c r="AI136" s="3">
        <f ca="1">0.000001*0.0000478181*($AM$4*Crysol!G136+$AM$5*Crysol!H136+$AM$6*Crysol!I136)-$AM$7</f>
        <v>2.5962923267293619E-3</v>
      </c>
      <c r="AJ136" s="3">
        <f t="shared" ca="1" si="13"/>
        <v>150.62293878094579</v>
      </c>
      <c r="AO136" s="26">
        <v>0.17210909720000001</v>
      </c>
      <c r="AP136" s="26">
        <v>5.7691620000000004E-3</v>
      </c>
      <c r="AQ136" s="26">
        <v>2.9776100000000001E-5</v>
      </c>
      <c r="AS136" s="3">
        <f ca="1">0.000001*0.0000478181*($AW$4*Crysol!G136+$AW$5*Crysol!H136+$AW$6*Crysol!I136)-$AW$7</f>
        <v>5.0824046537659802E-3</v>
      </c>
      <c r="AT136" s="3">
        <f t="shared" ca="1" si="14"/>
        <v>531.95022739179603</v>
      </c>
    </row>
    <row r="137" spans="1:46" x14ac:dyDescent="0.25">
      <c r="A137" s="17">
        <v>0.173291266</v>
      </c>
      <c r="B137" s="17">
        <v>1.7435299999999999E-5</v>
      </c>
      <c r="C137" s="17">
        <v>2.09466E-5</v>
      </c>
      <c r="E137" s="3">
        <f ca="1">0.000001*0.0000478181*($I$4*Crysol!G137+$I$5*Crysol!H137+$I$6*Crysol!I137)-$I$7</f>
        <v>4.5769787427276427E-5</v>
      </c>
      <c r="F137" s="3">
        <f t="shared" ca="1" si="10"/>
        <v>1.8298000807320489</v>
      </c>
      <c r="K137" s="20">
        <v>0.173291266</v>
      </c>
      <c r="L137" s="20">
        <v>2.522464E-4</v>
      </c>
      <c r="M137" s="20">
        <v>2.1070600000000001E-5</v>
      </c>
      <c r="O137" s="3">
        <f ca="1">0.000001*0.0000478181*($S$4*Crysol!G137+$S$5*Crysol!H137+$S$6*Crysol!I137)-$S$7</f>
        <v>2.6219057584730867E-4</v>
      </c>
      <c r="P137" s="3">
        <f t="shared" ca="1" si="11"/>
        <v>0.22273259954324659</v>
      </c>
      <c r="U137" s="22">
        <v>0.173291266</v>
      </c>
      <c r="V137" s="22">
        <v>8.9109279999999996E-4</v>
      </c>
      <c r="W137" s="22">
        <v>2.14008E-5</v>
      </c>
      <c r="Y137" s="3">
        <f ca="1">0.000001*0.0000478181*($AC$4*Crysol!G137+$AC$5*Crysol!H137+$AC$6*Crysol!I137)-$AC$7</f>
        <v>9.0503244914436434E-4</v>
      </c>
      <c r="Z137" s="3">
        <f t="shared" ca="1" si="12"/>
        <v>0.42427131397208157</v>
      </c>
      <c r="AE137" s="24">
        <v>0.173291266</v>
      </c>
      <c r="AF137" s="24">
        <v>2.7800095000000001E-3</v>
      </c>
      <c r="AG137" s="24">
        <v>2.1846500000000002E-5</v>
      </c>
      <c r="AI137" s="3">
        <f ca="1">0.000001*0.0000478181*($AM$4*Crysol!G137+$AM$5*Crysol!H137+$AM$6*Crysol!I137)-$AM$7</f>
        <v>2.5121329330399047E-3</v>
      </c>
      <c r="AJ137" s="3">
        <f t="shared" ca="1" si="13"/>
        <v>150.35078874093122</v>
      </c>
      <c r="AO137" s="26">
        <v>0.173291266</v>
      </c>
      <c r="AP137" s="26">
        <v>5.5244593000000003E-3</v>
      </c>
      <c r="AQ137" s="26">
        <v>2.97726E-5</v>
      </c>
      <c r="AS137" s="3">
        <f ca="1">0.000001*0.0000478181*($AW$4*Crysol!G137+$AW$5*Crysol!H137+$AW$6*Crysol!I137)-$AW$7</f>
        <v>4.9244649353819689E-3</v>
      </c>
      <c r="AT137" s="3">
        <f t="shared" ca="1" si="14"/>
        <v>406.12602214926534</v>
      </c>
    </row>
    <row r="138" spans="1:46" x14ac:dyDescent="0.25">
      <c r="A138" s="17">
        <v>0.17447340489999999</v>
      </c>
      <c r="B138" s="17">
        <v>6.3687200000000002E-5</v>
      </c>
      <c r="C138" s="17">
        <v>2.0951800000000002E-5</v>
      </c>
      <c r="E138" s="3">
        <f ca="1">0.000001*0.0000478181*($I$4*Crysol!G138+$I$5*Crysol!H138+$I$6*Crysol!I138)-$I$7</f>
        <v>4.3879057229768204E-5</v>
      </c>
      <c r="F138" s="3">
        <f t="shared" ca="1" si="10"/>
        <v>0.89380923101996623</v>
      </c>
      <c r="K138" s="20">
        <v>0.17447340489999999</v>
      </c>
      <c r="L138" s="20">
        <v>2.5762190000000001E-4</v>
      </c>
      <c r="M138" s="20">
        <v>2.0968500000000001E-5</v>
      </c>
      <c r="O138" s="3">
        <f ca="1">0.000001*0.0000478181*($S$4*Crysol!G138+$S$5*Crysol!H138+$S$6*Crysol!I138)-$S$7</f>
        <v>2.522802940957578E-4</v>
      </c>
      <c r="P138" s="3">
        <f t="shared" ca="1" si="11"/>
        <v>6.4894659589901885E-2</v>
      </c>
      <c r="U138" s="22">
        <v>0.17447340489999999</v>
      </c>
      <c r="V138" s="22">
        <v>9.0059289999999995E-4</v>
      </c>
      <c r="W138" s="22">
        <v>2.1339200000000001E-5</v>
      </c>
      <c r="Y138" s="3">
        <f ca="1">0.000001*0.0000478181*($AC$4*Crysol!G138+$AC$5*Crysol!H138+$AC$6*Crysol!I138)-$AC$7</f>
        <v>8.7111369859336769E-4</v>
      </c>
      <c r="Z138" s="3">
        <f t="shared" ca="1" si="12"/>
        <v>1.9084252804027344</v>
      </c>
      <c r="AE138" s="24">
        <v>0.17447340489999999</v>
      </c>
      <c r="AF138" s="24">
        <v>2.691082E-3</v>
      </c>
      <c r="AG138" s="24">
        <v>2.1475200000000001E-5</v>
      </c>
      <c r="AI138" s="3">
        <f ca="1">0.000001*0.0000478181*($AM$4*Crysol!G138+$AM$5*Crysol!H138+$AM$6*Crysol!I138)-$AM$7</f>
        <v>2.4279756679515996E-3</v>
      </c>
      <c r="AJ138" s="3">
        <f t="shared" ca="1" si="13"/>
        <v>150.10258310328126</v>
      </c>
      <c r="AO138" s="26">
        <v>0.17447340489999999</v>
      </c>
      <c r="AP138" s="26">
        <v>5.4025017000000003E-3</v>
      </c>
      <c r="AQ138" s="26">
        <v>2.9861000000000001E-5</v>
      </c>
      <c r="AS138" s="3">
        <f ca="1">0.000001*0.0000478181*($AW$4*Crysol!G138+$AW$5*Crysol!H138+$AW$6*Crysol!I138)-$AW$7</f>
        <v>4.7665292116877023E-3</v>
      </c>
      <c r="AT138" s="3">
        <f t="shared" ca="1" si="14"/>
        <v>453.59469078697629</v>
      </c>
    </row>
    <row r="139" spans="1:46" x14ac:dyDescent="0.25">
      <c r="A139" s="17">
        <v>0.17565554380000001</v>
      </c>
      <c r="B139" s="17">
        <v>1.21212E-5</v>
      </c>
      <c r="C139" s="17">
        <v>2.06836E-5</v>
      </c>
      <c r="E139" s="3">
        <f ca="1">0.000001*0.0000478181*($I$4*Crysol!G139+$I$5*Crysol!H139+$I$6*Crysol!I139)-$I$7</f>
        <v>4.1988327032259914E-5</v>
      </c>
      <c r="F139" s="3">
        <f t="shared" ca="1" si="10"/>
        <v>2.0851372053013129</v>
      </c>
      <c r="K139" s="20">
        <v>0.17565554380000001</v>
      </c>
      <c r="L139" s="20">
        <v>2.1156150000000001E-4</v>
      </c>
      <c r="M139" s="20">
        <v>2.1444400000000001E-5</v>
      </c>
      <c r="O139" s="3">
        <f ca="1">0.000001*0.0000478181*($S$4*Crysol!G139+$S$5*Crysol!H139+$S$6*Crysol!I139)-$S$7</f>
        <v>2.4237001234420649E-4</v>
      </c>
      <c r="P139" s="3">
        <f t="shared" ca="1" si="11"/>
        <v>2.0640188393270029</v>
      </c>
      <c r="U139" s="22">
        <v>0.17565554380000001</v>
      </c>
      <c r="V139" s="22">
        <v>8.5071470000000005E-4</v>
      </c>
      <c r="W139" s="22">
        <v>2.1048800000000001E-5</v>
      </c>
      <c r="Y139" s="3">
        <f ca="1">0.000001*0.0000478181*($AC$4*Crysol!G139+$AC$5*Crysol!H139+$AC$6*Crysol!I139)-$AC$7</f>
        <v>8.3719494804236985E-4</v>
      </c>
      <c r="Z139" s="3">
        <f t="shared" ca="1" si="12"/>
        <v>0.41255586399086891</v>
      </c>
      <c r="AE139" s="24">
        <v>0.17565554380000001</v>
      </c>
      <c r="AF139" s="24">
        <v>2.5920828000000002E-3</v>
      </c>
      <c r="AG139" s="24">
        <v>2.1778300000000001E-5</v>
      </c>
      <c r="AI139" s="3">
        <f ca="1">0.000001*0.0000478181*($AM$4*Crysol!G139+$AM$5*Crysol!H139+$AM$6*Crysol!I139)-$AM$7</f>
        <v>2.3438184028632919E-3</v>
      </c>
      <c r="AJ139" s="3">
        <f t="shared" ca="1" si="13"/>
        <v>129.9513915145657</v>
      </c>
      <c r="AO139" s="26">
        <v>0.17565554380000001</v>
      </c>
      <c r="AP139" s="26">
        <v>5.1682213999999999E-3</v>
      </c>
      <c r="AQ139" s="26">
        <v>3.0018E-5</v>
      </c>
      <c r="AS139" s="3">
        <f ca="1">0.000001*0.0000478181*($AW$4*Crysol!G139+$AW$5*Crysol!H139+$AW$6*Crysol!I139)-$AW$7</f>
        <v>4.6085934879934298E-3</v>
      </c>
      <c r="AT139" s="3">
        <f t="shared" ca="1" si="14"/>
        <v>347.564353094046</v>
      </c>
    </row>
    <row r="140" spans="1:46" x14ac:dyDescent="0.25">
      <c r="A140" s="17">
        <v>0.1768376529</v>
      </c>
      <c r="B140" s="17">
        <v>5.0613499999999999E-5</v>
      </c>
      <c r="C140" s="17">
        <v>2.03564E-5</v>
      </c>
      <c r="E140" s="3">
        <f ca="1">0.000001*0.0000478181*($I$4*Crysol!G140+$I$5*Crysol!H140+$I$6*Crysol!I140)-$I$7</f>
        <v>4.0097644497306305E-5</v>
      </c>
      <c r="F140" s="3">
        <f t="shared" ca="1" si="10"/>
        <v>0.26686232630223461</v>
      </c>
      <c r="K140" s="20">
        <v>0.1768376529</v>
      </c>
      <c r="L140" s="20">
        <v>2.4828810000000003E-4</v>
      </c>
      <c r="M140" s="20">
        <v>2.1243899999999998E-5</v>
      </c>
      <c r="O140" s="3">
        <f ca="1">0.000001*0.0000478181*($S$4*Crysol!G140+$S$5*Crysol!H140+$S$6*Crysol!I140)-$S$7</f>
        <v>2.324599804164252E-4</v>
      </c>
      <c r="P140" s="3">
        <f t="shared" ca="1" si="11"/>
        <v>0.55512418511449679</v>
      </c>
      <c r="U140" s="22">
        <v>0.1768376529</v>
      </c>
      <c r="V140" s="22">
        <v>8.0981209999999996E-4</v>
      </c>
      <c r="W140" s="22">
        <v>2.12154E-5</v>
      </c>
      <c r="Y140" s="3">
        <f ca="1">0.000001*0.0000478181*($AC$4*Crysol!G140+$AC$5*Crysol!H140+$AC$6*Crysol!I140)-$AC$7</f>
        <v>8.0327705253367525E-4</v>
      </c>
      <c r="Z140" s="3">
        <f t="shared" ca="1" si="12"/>
        <v>9.4884449835253848E-2</v>
      </c>
      <c r="AE140" s="24">
        <v>0.1768376529</v>
      </c>
      <c r="AF140" s="24">
        <v>2.4594152E-3</v>
      </c>
      <c r="AG140" s="24">
        <v>2.17593E-5</v>
      </c>
      <c r="AI140" s="3">
        <f ca="1">0.000001*0.0000478181*($AM$4*Crysol!G140+$AM$5*Crysol!H140+$AM$6*Crysol!I140)-$AM$7</f>
        <v>2.2596632592570731E-3</v>
      </c>
      <c r="AJ140" s="3">
        <f t="shared" ca="1" si="13"/>
        <v>84.273721987056035</v>
      </c>
      <c r="AO140" s="26">
        <v>0.1768376529</v>
      </c>
      <c r="AP140" s="26">
        <v>5.0092632999999996E-3</v>
      </c>
      <c r="AQ140" s="26">
        <v>2.92502E-5</v>
      </c>
      <c r="AS140" s="3">
        <f ca="1">0.000001*0.0000478181*($AW$4*Crysol!G140+$AW$5*Crysol!H140+$AW$6*Crysol!I140)-$AW$7</f>
        <v>4.45066174562874E-3</v>
      </c>
      <c r="AT140" s="3">
        <f t="shared" ca="1" si="14"/>
        <v>364.70910007735023</v>
      </c>
    </row>
    <row r="141" spans="1:46" x14ac:dyDescent="0.25">
      <c r="A141" s="17">
        <v>0.178019762</v>
      </c>
      <c r="B141" s="17">
        <v>4.1445100000000001E-5</v>
      </c>
      <c r="C141" s="17">
        <v>2.05511E-5</v>
      </c>
      <c r="E141" s="3">
        <f ca="1">0.000001*0.0000478181*($I$4*Crysol!G141+$I$5*Crysol!H141+$I$6*Crysol!I141)-$I$7</f>
        <v>3.8206961962352704E-5</v>
      </c>
      <c r="F141" s="3">
        <f t="shared" ca="1" si="10"/>
        <v>2.4826790041830388E-2</v>
      </c>
      <c r="K141" s="20">
        <v>0.178019762</v>
      </c>
      <c r="L141" s="20">
        <v>2.057676E-4</v>
      </c>
      <c r="M141" s="20">
        <v>2.1574999999999999E-5</v>
      </c>
      <c r="O141" s="3">
        <f ca="1">0.000001*0.0000478181*($S$4*Crysol!G141+$S$5*Crysol!H141+$S$6*Crysol!I141)-$S$7</f>
        <v>2.2254994848864388E-4</v>
      </c>
      <c r="P141" s="3">
        <f t="shared" ca="1" si="11"/>
        <v>0.60506754882501856</v>
      </c>
      <c r="U141" s="22">
        <v>0.178019762</v>
      </c>
      <c r="V141" s="22">
        <v>8.2965239999999998E-4</v>
      </c>
      <c r="W141" s="22">
        <v>2.1580400000000001E-5</v>
      </c>
      <c r="Y141" s="3">
        <f ca="1">0.000001*0.0000478181*($AC$4*Crysol!G141+$AC$5*Crysol!H141+$AC$6*Crysol!I141)-$AC$7</f>
        <v>7.6935915702498042E-4</v>
      </c>
      <c r="Z141" s="3">
        <f t="shared" ca="1" si="12"/>
        <v>7.8058159513134093</v>
      </c>
      <c r="AE141" s="24">
        <v>0.178019762</v>
      </c>
      <c r="AF141" s="24">
        <v>2.4039402999999999E-3</v>
      </c>
      <c r="AG141" s="24">
        <v>2.1747999999999999E-5</v>
      </c>
      <c r="AI141" s="3">
        <f ca="1">0.000001*0.0000478181*($AM$4*Crysol!G141+$AM$5*Crysol!H141+$AM$6*Crysol!I141)-$AM$7</f>
        <v>2.1755081156508544E-3</v>
      </c>
      <c r="AJ141" s="3">
        <f t="shared" ca="1" si="13"/>
        <v>110.32550820332128</v>
      </c>
      <c r="AO141" s="26">
        <v>0.178019762</v>
      </c>
      <c r="AP141" s="26">
        <v>4.7845179000000002E-3</v>
      </c>
      <c r="AQ141" s="26">
        <v>2.9691000000000001E-5</v>
      </c>
      <c r="AS141" s="3">
        <f ca="1">0.000001*0.0000478181*($AW$4*Crysol!G141+$AW$5*Crysol!H141+$AW$6*Crysol!I141)-$AW$7</f>
        <v>4.2927300032640477E-3</v>
      </c>
      <c r="AT141" s="3">
        <f t="shared" ca="1" si="14"/>
        <v>274.35066832279369</v>
      </c>
    </row>
    <row r="142" spans="1:46" x14ac:dyDescent="0.25">
      <c r="A142" s="17">
        <v>0.17920185629999999</v>
      </c>
      <c r="B142" s="17">
        <v>6.02896E-5</v>
      </c>
      <c r="C142" s="17">
        <v>2.0733900000000002E-5</v>
      </c>
      <c r="E142" s="3">
        <f ca="1">0.000001*0.0000478181*($I$4*Crysol!G142+$I$5*Crysol!H142+$I$6*Crysol!I142)-$I$7</f>
        <v>3.6316303098734956E-5</v>
      </c>
      <c r="F142" s="3">
        <f t="shared" ca="1" si="10"/>
        <v>1.3368833942168801</v>
      </c>
      <c r="K142" s="20">
        <v>0.17920185629999999</v>
      </c>
      <c r="L142" s="20">
        <v>2.1438269999999999E-4</v>
      </c>
      <c r="M142" s="20">
        <v>2.0934E-5</v>
      </c>
      <c r="O142" s="3">
        <f ca="1">0.000001*0.0000478181*($S$4*Crysol!G142+$S$5*Crysol!H142+$S$6*Crysol!I142)-$S$7</f>
        <v>2.1264004063441255E-4</v>
      </c>
      <c r="P142" s="3">
        <f t="shared" ca="1" si="11"/>
        <v>6.929797909467024E-3</v>
      </c>
      <c r="U142" s="22">
        <v>0.17920185629999999</v>
      </c>
      <c r="V142" s="22">
        <v>7.859939E-4</v>
      </c>
      <c r="W142" s="22">
        <v>2.1214400000000001E-5</v>
      </c>
      <c r="Y142" s="3">
        <f ca="1">0.000001*0.0000478181*($AC$4*Crysol!G142+$AC$5*Crysol!H142+$AC$6*Crysol!I142)-$AC$7</f>
        <v>7.3544168616816751E-4</v>
      </c>
      <c r="Z142" s="3">
        <f t="shared" ca="1" si="12"/>
        <v>5.6783067792330311</v>
      </c>
      <c r="AE142" s="24">
        <v>0.17920185629999999</v>
      </c>
      <c r="AF142" s="24">
        <v>2.3291143999999999E-3</v>
      </c>
      <c r="AG142" s="24">
        <v>2.11658E-5</v>
      </c>
      <c r="AI142" s="3">
        <f ca="1">0.000001*0.0000478181*($AM$4*Crysol!G142+$AM$5*Crysol!H142+$AM$6*Crysol!I142)-$AM$7</f>
        <v>2.0913540256666122E-3</v>
      </c>
      <c r="AJ142" s="3">
        <f t="shared" ca="1" si="13"/>
        <v>126.18553562879885</v>
      </c>
      <c r="AO142" s="26">
        <v>0.17920185629999999</v>
      </c>
      <c r="AP142" s="26">
        <v>4.6626319999999999E-3</v>
      </c>
      <c r="AQ142" s="26">
        <v>2.96364E-5</v>
      </c>
      <c r="AS142" s="3">
        <f ca="1">0.000001*0.0000478181*($AW$4*Crysol!G142+$AW$5*Crysol!H142+$AW$6*Crysol!I142)-$AW$7</f>
        <v>4.1348002382039801E-3</v>
      </c>
      <c r="AT142" s="3">
        <f t="shared" ca="1" si="14"/>
        <v>317.2050876294357</v>
      </c>
    </row>
    <row r="143" spans="1:46" x14ac:dyDescent="0.25">
      <c r="A143" s="17">
        <v>0.18038392070000001</v>
      </c>
      <c r="B143" s="17">
        <v>1.7634100000000001E-5</v>
      </c>
      <c r="C143" s="17">
        <v>2.1025800000000001E-5</v>
      </c>
      <c r="E143" s="3">
        <f ca="1">0.000001*0.0000478181*($I$4*Crysol!G143+$I$5*Crysol!H143+$I$6*Crysol!I143)-$I$7</f>
        <v>3.4622551960168165E-5</v>
      </c>
      <c r="F143" s="3">
        <f t="shared" ca="1" si="10"/>
        <v>0.65283368451290147</v>
      </c>
      <c r="K143" s="20">
        <v>0.18038392070000001</v>
      </c>
      <c r="L143" s="20">
        <v>1.8518620000000001E-4</v>
      </c>
      <c r="M143" s="20">
        <v>2.17237E-5</v>
      </c>
      <c r="O143" s="3">
        <f ca="1">0.000001*0.0000478181*($S$4*Crysol!G143+$S$5*Crysol!H143+$S$6*Crysol!I143)-$S$7</f>
        <v>2.037317809144247E-4</v>
      </c>
      <c r="P143" s="3">
        <f t="shared" ca="1" si="11"/>
        <v>0.72880826622498729</v>
      </c>
      <c r="U143" s="22">
        <v>0.18038392070000001</v>
      </c>
      <c r="V143" s="22">
        <v>7.5459590000000003E-4</v>
      </c>
      <c r="W143" s="22">
        <v>2.1923300000000001E-5</v>
      </c>
      <c r="Y143" s="3">
        <f ca="1">0.000001*0.0000478181*($AC$4*Crysol!G143+$AC$5*Crysol!H143+$AC$6*Crysol!I143)-$AC$7</f>
        <v>7.0471976762510511E-4</v>
      </c>
      <c r="Z143" s="3">
        <f t="shared" ca="1" si="12"/>
        <v>5.1757546884402705</v>
      </c>
      <c r="AE143" s="24">
        <v>0.18038392070000001</v>
      </c>
      <c r="AF143" s="24">
        <v>2.2634279E-3</v>
      </c>
      <c r="AG143" s="24">
        <v>2.2064899999999999E-5</v>
      </c>
      <c r="AI143" s="3">
        <f ca="1">0.000001*0.0000478181*($AM$4*Crysol!G143+$AM$5*Crysol!H143+$AM$6*Crysol!I143)-$AM$7</f>
        <v>2.0143566730125699E-3</v>
      </c>
      <c r="AJ143" s="3">
        <f t="shared" ca="1" si="13"/>
        <v>127.42164085572492</v>
      </c>
      <c r="AO143" s="26">
        <v>0.18038392070000001</v>
      </c>
      <c r="AP143" s="26">
        <v>4.4791624000000002E-3</v>
      </c>
      <c r="AQ143" s="26">
        <v>2.9837700000000001E-5</v>
      </c>
      <c r="AS143" s="3">
        <f ca="1">0.000001*0.0000478181*($AW$4*Crysol!G143+$AW$5*Crysol!H143+$AW$6*Crysol!I143)-$AW$7</f>
        <v>3.9889661786707623E-3</v>
      </c>
      <c r="AT143" s="3">
        <f t="shared" ca="1" si="14"/>
        <v>269.9039448919292</v>
      </c>
    </row>
    <row r="144" spans="1:46" x14ac:dyDescent="0.25">
      <c r="A144" s="17">
        <v>0.18156598509999999</v>
      </c>
      <c r="B144" s="17">
        <v>-8.6496999999999995E-6</v>
      </c>
      <c r="C144" s="17">
        <v>2.0808100000000002E-5</v>
      </c>
      <c r="E144" s="3">
        <f ca="1">0.000001*0.0000478181*($I$4*Crysol!G144+$I$5*Crysol!H144+$I$6*Crysol!I144)-$I$7</f>
        <v>3.333805849123687E-5</v>
      </c>
      <c r="F144" s="3">
        <f t="shared" ca="1" si="10"/>
        <v>4.0717445934565912</v>
      </c>
      <c r="K144" s="20">
        <v>0.18156598509999999</v>
      </c>
      <c r="L144" s="20">
        <v>1.4932309999999999E-4</v>
      </c>
      <c r="M144" s="20">
        <v>2.1707799999999999E-5</v>
      </c>
      <c r="O144" s="3">
        <f ca="1">0.000001*0.0000478181*($S$4*Crysol!G144+$S$5*Crysol!H144+$S$6*Crysol!I144)-$S$7</f>
        <v>1.9690535497829853E-4</v>
      </c>
      <c r="P144" s="3">
        <f t="shared" ca="1" si="11"/>
        <v>4.8046130495394443</v>
      </c>
      <c r="U144" s="22">
        <v>0.18156598509999999</v>
      </c>
      <c r="V144" s="22">
        <v>6.5911279999999995E-4</v>
      </c>
      <c r="W144" s="22">
        <v>2.1308799999999998E-5</v>
      </c>
      <c r="Y144" s="3">
        <f ca="1">0.000001*0.0000478181*($AC$4*Crysol!G144+$AC$5*Crysol!H144+$AC$6*Crysol!I144)-$AC$7</f>
        <v>6.8063939044859286E-4</v>
      </c>
      <c r="Z144" s="3">
        <f t="shared" ca="1" si="12"/>
        <v>1.0205458244433774</v>
      </c>
      <c r="AE144" s="24">
        <v>0.18156598509999999</v>
      </c>
      <c r="AF144" s="24">
        <v>2.1439698000000002E-3</v>
      </c>
      <c r="AG144" s="24">
        <v>2.1645999999999999E-5</v>
      </c>
      <c r="AI144" s="3">
        <f ca="1">0.000001*0.0000478181*($AM$4*Crysol!G144+$AM$5*Crysol!H144+$AM$6*Crysol!I144)-$AM$7</f>
        <v>1.9522332406317932E-3</v>
      </c>
      <c r="AJ144" s="3">
        <f t="shared" ca="1" si="13"/>
        <v>78.461128728566891</v>
      </c>
      <c r="AO144" s="26">
        <v>0.18156598509999999</v>
      </c>
      <c r="AP144" s="26">
        <v>4.2824433E-3</v>
      </c>
      <c r="AQ144" s="26">
        <v>2.97571E-5</v>
      </c>
      <c r="AS144" s="3">
        <f ca="1">0.000001*0.0000478181*($AW$4*Crysol!G144+$AW$5*Crysol!H144+$AW$6*Crysol!I144)-$AW$7</f>
        <v>3.8682699218839547E-3</v>
      </c>
      <c r="AT144" s="3">
        <f t="shared" ca="1" si="14"/>
        <v>193.72387681398311</v>
      </c>
    </row>
    <row r="145" spans="1:46" x14ac:dyDescent="0.25">
      <c r="A145" s="17">
        <v>0.18274801969999999</v>
      </c>
      <c r="B145" s="17">
        <v>1.9293999999999999E-5</v>
      </c>
      <c r="C145" s="17">
        <v>2.0689699999999999E-5</v>
      </c>
      <c r="E145" s="3">
        <f ca="1">0.000001*0.0000478181*($I$4*Crysol!G145+$I$5*Crysol!H145+$I$6*Crysol!I145)-$I$7</f>
        <v>3.2053597404555939E-5</v>
      </c>
      <c r="F145" s="3">
        <f t="shared" ca="1" si="10"/>
        <v>0.38033435494951234</v>
      </c>
      <c r="K145" s="20">
        <v>0.18274801969999999</v>
      </c>
      <c r="L145" s="20">
        <v>2.2395170000000001E-4</v>
      </c>
      <c r="M145" s="20">
        <v>2.1083299999999999E-5</v>
      </c>
      <c r="O145" s="3">
        <f ca="1">0.000001*0.0000478181*($S$4*Crysol!G145+$S$5*Crysol!H145+$S$6*Crysol!I145)-$S$7</f>
        <v>1.9007910113727377E-4</v>
      </c>
      <c r="P145" s="3">
        <f t="shared" ca="1" si="11"/>
        <v>2.5811893291145092</v>
      </c>
      <c r="U145" s="22">
        <v>0.18274801969999999</v>
      </c>
      <c r="V145" s="22">
        <v>6.9542249999999996E-4</v>
      </c>
      <c r="W145" s="22">
        <v>2.1951999999999999E-5</v>
      </c>
      <c r="Y145" s="3">
        <f ca="1">0.000001*0.0000478181*($AC$4*Crysol!G145+$AC$5*Crysol!H145+$AC$6*Crysol!I145)-$AC$7</f>
        <v>6.5655962034157664E-4</v>
      </c>
      <c r="Z145" s="3">
        <f t="shared" ca="1" si="12"/>
        <v>3.1341643581712191</v>
      </c>
      <c r="AE145" s="24">
        <v>0.18274801969999999</v>
      </c>
      <c r="AF145" s="24">
        <v>2.0878582999999998E-3</v>
      </c>
      <c r="AG145" s="24">
        <v>2.1389000000000001E-5</v>
      </c>
      <c r="AI145" s="3">
        <f ca="1">0.000001*0.0000478181*($AM$4*Crysol!G145+$AM$5*Crysol!H145+$AM$6*Crysol!I145)-$AM$7</f>
        <v>1.8901113743909693E-3</v>
      </c>
      <c r="AJ145" s="3">
        <f t="shared" ca="1" si="13"/>
        <v>85.474883877832539</v>
      </c>
      <c r="AO145" s="26">
        <v>0.18274801969999999</v>
      </c>
      <c r="AP145" s="26">
        <v>4.1074943999999999E-3</v>
      </c>
      <c r="AQ145" s="26">
        <v>2.9533999999999999E-5</v>
      </c>
      <c r="AS145" s="3">
        <f ca="1">0.000001*0.0000478181*($AW$4*Crysol!G145+$AW$5*Crysol!H145+$AW$6*Crysol!I145)-$AW$7</f>
        <v>3.7475767078657559E-3</v>
      </c>
      <c r="AT145" s="3">
        <f t="shared" ca="1" si="14"/>
        <v>148.51210359257911</v>
      </c>
    </row>
    <row r="146" spans="1:46" x14ac:dyDescent="0.25">
      <c r="A146" s="17">
        <v>0.18393005430000001</v>
      </c>
      <c r="B146" s="17">
        <v>4.68899E-5</v>
      </c>
      <c r="C146" s="17">
        <v>2.0596799999999999E-5</v>
      </c>
      <c r="E146" s="3">
        <f ca="1">0.000001*0.0000478181*($I$4*Crysol!G146+$I$5*Crysol!H146+$I$6*Crysol!I146)-$I$7</f>
        <v>3.0769136317874973E-5</v>
      </c>
      <c r="F146" s="3">
        <f t="shared" ca="1" si="10"/>
        <v>0.61259256203542312</v>
      </c>
      <c r="K146" s="20">
        <v>0.18393005430000001</v>
      </c>
      <c r="L146" s="20">
        <v>1.5965430000000001E-4</v>
      </c>
      <c r="M146" s="20">
        <v>2.1519399999999999E-5</v>
      </c>
      <c r="O146" s="3">
        <f ca="1">0.000001*0.0000478181*($S$4*Crysol!G146+$S$5*Crysol!H146+$S$6*Crysol!I146)-$S$7</f>
        <v>1.8325284729624888E-4</v>
      </c>
      <c r="P146" s="3">
        <f t="shared" ca="1" si="11"/>
        <v>1.2025696015847656</v>
      </c>
      <c r="U146" s="22">
        <v>0.18393005430000001</v>
      </c>
      <c r="V146" s="22">
        <v>6.246143E-4</v>
      </c>
      <c r="W146" s="22">
        <v>2.12045E-5</v>
      </c>
      <c r="Y146" s="3">
        <f ca="1">0.000001*0.0000478181*($AC$4*Crysol!G146+$AC$5*Crysol!H146+$AC$6*Crysol!I146)-$AC$7</f>
        <v>6.3247985023456019E-4</v>
      </c>
      <c r="Z146" s="3">
        <f t="shared" ca="1" si="12"/>
        <v>0.13759483937954073</v>
      </c>
      <c r="AE146" s="24">
        <v>0.18393005430000001</v>
      </c>
      <c r="AF146" s="24">
        <v>1.9987195000000001E-3</v>
      </c>
      <c r="AG146" s="24">
        <v>2.15149E-5</v>
      </c>
      <c r="AI146" s="3">
        <f ca="1">0.000001*0.0000478181*($AM$4*Crysol!G146+$AM$5*Crysol!H146+$AM$6*Crysol!I146)-$AM$7</f>
        <v>1.8279895081501449E-3</v>
      </c>
      <c r="AJ146" s="3">
        <f t="shared" ca="1" si="13"/>
        <v>62.971055881761067</v>
      </c>
      <c r="AO146" s="26">
        <v>0.18393005430000001</v>
      </c>
      <c r="AP146" s="26">
        <v>4.0171635000000004E-3</v>
      </c>
      <c r="AQ146" s="26">
        <v>2.96381E-5</v>
      </c>
      <c r="AS146" s="3">
        <f ca="1">0.000001*0.0000478181*($AW$4*Crysol!G146+$AW$5*Crysol!H146+$AW$6*Crysol!I146)-$AW$7</f>
        <v>3.6268834938475557E-3</v>
      </c>
      <c r="AT146" s="3">
        <f t="shared" ca="1" si="14"/>
        <v>173.40111601347644</v>
      </c>
    </row>
    <row r="147" spans="1:46" x14ac:dyDescent="0.25">
      <c r="A147" s="17">
        <v>0.1851120591</v>
      </c>
      <c r="B147" s="17">
        <v>1.0827599999999999E-5</v>
      </c>
      <c r="C147" s="17">
        <v>2.0729599999999999E-5</v>
      </c>
      <c r="E147" s="3">
        <f ca="1">0.000001*0.0000478181*($I$4*Crysol!G147+$I$5*Crysol!H147+$I$6*Crysol!I147)-$I$7</f>
        <v>2.9484707613444423E-5</v>
      </c>
      <c r="F147" s="3">
        <f t="shared" ca="1" si="10"/>
        <v>0.81004060448577275</v>
      </c>
      <c r="K147" s="20">
        <v>0.1851120591</v>
      </c>
      <c r="L147" s="20">
        <v>1.745529E-4</v>
      </c>
      <c r="M147" s="20">
        <v>2.1492E-5</v>
      </c>
      <c r="O147" s="3">
        <f ca="1">0.000001*0.0000478181*($S$4*Crysol!G147+$S$5*Crysol!H147+$S$6*Crysol!I147)-$S$7</f>
        <v>1.7642676555032553E-4</v>
      </c>
      <c r="P147" s="3">
        <f t="shared" ca="1" si="11"/>
        <v>7.6019181698744913E-3</v>
      </c>
      <c r="U147" s="22">
        <v>0.1851120591</v>
      </c>
      <c r="V147" s="22">
        <v>6.4686219999999996E-4</v>
      </c>
      <c r="W147" s="22">
        <v>2.20327E-5</v>
      </c>
      <c r="Y147" s="3">
        <f ca="1">0.000001*0.0000478181*($AC$4*Crysol!G147+$AC$5*Crysol!H147+$AC$6*Crysol!I147)-$AC$7</f>
        <v>6.0840068719703998E-4</v>
      </c>
      <c r="Z147" s="3">
        <f t="shared" ca="1" si="12"/>
        <v>3.0473145299248854</v>
      </c>
      <c r="AE147" s="24">
        <v>0.1851120591</v>
      </c>
      <c r="AF147" s="24">
        <v>1.9661784E-3</v>
      </c>
      <c r="AG147" s="24">
        <v>2.1658099999999999E-5</v>
      </c>
      <c r="AI147" s="3">
        <f ca="1">0.000001*0.0000478181*($AM$4*Crysol!G147+$AM$5*Crysol!H147+$AM$6*Crysol!I147)-$AM$7</f>
        <v>1.765869208049274E-3</v>
      </c>
      <c r="AJ147" s="3">
        <f t="shared" ca="1" si="13"/>
        <v>85.538385483604202</v>
      </c>
      <c r="AO147" s="26">
        <v>0.1851120591</v>
      </c>
      <c r="AP147" s="26">
        <v>3.8080085E-3</v>
      </c>
      <c r="AQ147" s="26">
        <v>2.9106299999999999E-5</v>
      </c>
      <c r="AS147" s="3">
        <f ca="1">0.000001*0.0000478181*($AW$4*Crysol!G147+$AW$5*Crysol!H147+$AW$6*Crysol!I147)-$AW$7</f>
        <v>3.5061933225979665E-3</v>
      </c>
      <c r="AT147" s="3">
        <f t="shared" ca="1" si="14"/>
        <v>107.52467737079367</v>
      </c>
    </row>
    <row r="148" spans="1:46" x14ac:dyDescent="0.25">
      <c r="A148" s="17">
        <v>0.1862940639</v>
      </c>
      <c r="B148" s="17">
        <v>3.65466E-5</v>
      </c>
      <c r="C148" s="17">
        <v>2.0574E-5</v>
      </c>
      <c r="E148" s="3">
        <f ca="1">0.000001*0.0000478181*($I$4*Crysol!G148+$I$5*Crysol!H148+$I$6*Crysol!I148)-$I$7</f>
        <v>2.820027890901387E-5</v>
      </c>
      <c r="F148" s="3">
        <f t="shared" ca="1" si="10"/>
        <v>0.16457077178512208</v>
      </c>
      <c r="K148" s="20">
        <v>0.1862940639</v>
      </c>
      <c r="L148" s="20">
        <v>1.3912319999999999E-4</v>
      </c>
      <c r="M148" s="20">
        <v>2.08939E-5</v>
      </c>
      <c r="O148" s="3">
        <f ca="1">0.000001*0.0000478181*($S$4*Crysol!G148+$S$5*Crysol!H148+$S$6*Crysol!I148)-$S$7</f>
        <v>1.6960068380440224E-4</v>
      </c>
      <c r="P148" s="3">
        <f t="shared" ca="1" si="11"/>
        <v>2.1277431190100158</v>
      </c>
      <c r="U148" s="22">
        <v>0.1862940639</v>
      </c>
      <c r="V148" s="22">
        <v>5.6799680000000003E-4</v>
      </c>
      <c r="W148" s="22">
        <v>2.1454399999999999E-5</v>
      </c>
      <c r="Y148" s="3">
        <f ca="1">0.000001*0.0000478181*($AC$4*Crysol!G148+$AC$5*Crysol!H148+$AC$6*Crysol!I148)-$AC$7</f>
        <v>5.8432152415951988E-4</v>
      </c>
      <c r="Z148" s="3">
        <f t="shared" ca="1" si="12"/>
        <v>0.57897386032373777</v>
      </c>
      <c r="AE148" s="24">
        <v>0.1862940639</v>
      </c>
      <c r="AF148" s="24">
        <v>1.8945254999999999E-3</v>
      </c>
      <c r="AG148" s="24">
        <v>2.1439900000000001E-5</v>
      </c>
      <c r="AI148" s="3">
        <f ca="1">0.000001*0.0000478181*($AM$4*Crysol!G148+$AM$5*Crysol!H148+$AM$6*Crysol!I148)-$AM$7</f>
        <v>1.7037489079484037E-3</v>
      </c>
      <c r="AJ148" s="3">
        <f t="shared" ca="1" si="13"/>
        <v>79.17802455785737</v>
      </c>
      <c r="AO148" s="26">
        <v>0.1862940639</v>
      </c>
      <c r="AP148" s="26">
        <v>3.7035672000000001E-3</v>
      </c>
      <c r="AQ148" s="26">
        <v>2.9402100000000001E-5</v>
      </c>
      <c r="AS148" s="3">
        <f ca="1">0.000001*0.0000478181*($AW$4*Crysol!G148+$AW$5*Crysol!H148+$AW$6*Crysol!I148)-$AW$7</f>
        <v>3.3855031513483776E-3</v>
      </c>
      <c r="AT148" s="3">
        <f t="shared" ca="1" si="14"/>
        <v>117.02333343442119</v>
      </c>
    </row>
    <row r="149" spans="1:46" x14ac:dyDescent="0.25">
      <c r="A149" s="17">
        <v>0.18747602399999999</v>
      </c>
      <c r="B149" s="17">
        <v>2.1602699999999999E-5</v>
      </c>
      <c r="C149" s="17">
        <v>2.0885599999999999E-5</v>
      </c>
      <c r="E149" s="3">
        <f ca="1">0.000001*0.0000478181*($I$4*Crysol!G149+$I$5*Crysol!H149+$I$6*Crysol!I149)-$I$7</f>
        <v>2.6915898777958944E-5</v>
      </c>
      <c r="F149" s="3">
        <f t="shared" ca="1" si="10"/>
        <v>6.4716975977135258E-2</v>
      </c>
      <c r="K149" s="20">
        <v>0.18747602399999999</v>
      </c>
      <c r="L149" s="20">
        <v>1.249659E-4</v>
      </c>
      <c r="M149" s="20">
        <v>2.1446599999999999E-5</v>
      </c>
      <c r="O149" s="3">
        <f ca="1">0.000001*0.0000478181*($S$4*Crysol!G149+$S$5*Crysol!H149+$S$6*Crysol!I149)-$S$7</f>
        <v>1.6277486020113135E-4</v>
      </c>
      <c r="P149" s="3">
        <f t="shared" ca="1" si="11"/>
        <v>3.1079395561350154</v>
      </c>
      <c r="U149" s="22">
        <v>0.18747602399999999</v>
      </c>
      <c r="V149" s="22">
        <v>5.6524570000000005E-4</v>
      </c>
      <c r="W149" s="22">
        <v>2.14842E-5</v>
      </c>
      <c r="Y149" s="3">
        <f ca="1">0.000001*0.0000478181*($AC$4*Crysol!G149+$AC$5*Crysol!H149+$AC$6*Crysol!I149)-$AC$7</f>
        <v>5.6024327172624489E-4</v>
      </c>
      <c r="Z149" s="3">
        <f t="shared" ca="1" si="12"/>
        <v>5.4215487510926121E-2</v>
      </c>
      <c r="AE149" s="24">
        <v>0.18747602399999999</v>
      </c>
      <c r="AF149" s="24">
        <v>1.8051550999999999E-3</v>
      </c>
      <c r="AG149" s="24">
        <v>2.1494100000000001E-5</v>
      </c>
      <c r="AI149" s="3">
        <f ca="1">0.000001*0.0000478181*($AM$4*Crysol!G149+$AM$5*Crysol!H149+$AM$6*Crysol!I149)-$AM$7</f>
        <v>1.6416309570574661E-3</v>
      </c>
      <c r="AJ149" s="3">
        <f t="shared" ca="1" si="13"/>
        <v>57.879561611862918</v>
      </c>
      <c r="AO149" s="26">
        <v>0.18747602399999999</v>
      </c>
      <c r="AP149" s="26">
        <v>3.5895686999999998E-3</v>
      </c>
      <c r="AQ149" s="26">
        <v>2.9381299999999999E-5</v>
      </c>
      <c r="AS149" s="3">
        <f ca="1">0.000001*0.0000478181*($AW$4*Crysol!G149+$AW$5*Crysol!H149+$AW$6*Crysol!I149)-$AW$7</f>
        <v>3.2648175442517085E-3</v>
      </c>
      <c r="AT149" s="3">
        <f t="shared" ca="1" si="14"/>
        <v>122.1685432946899</v>
      </c>
    </row>
    <row r="150" spans="1:46" x14ac:dyDescent="0.25">
      <c r="A150" s="17">
        <v>0.18865799899999999</v>
      </c>
      <c r="B150" s="17">
        <v>3.2642399999999998E-5</v>
      </c>
      <c r="C150" s="17">
        <v>2.06451E-5</v>
      </c>
      <c r="E150" s="3">
        <f ca="1">0.000001*0.0000478181*($I$4*Crysol!G150+$I$5*Crysol!H150+$I$6*Crysol!I150)-$I$7</f>
        <v>2.5631502455778762E-5</v>
      </c>
      <c r="F150" s="3">
        <f t="shared" ca="1" si="10"/>
        <v>0.11532229040115764</v>
      </c>
      <c r="K150" s="20">
        <v>0.18865799899999999</v>
      </c>
      <c r="L150" s="20">
        <v>1.526469E-4</v>
      </c>
      <c r="M150" s="20">
        <v>2.1340700000000001E-5</v>
      </c>
      <c r="O150" s="3">
        <f ca="1">0.000001*0.0000478181*($S$4*Crysol!G150+$S$5*Crysol!H150+$S$6*Crysol!I150)-$S$7</f>
        <v>1.5594895055030946E-4</v>
      </c>
      <c r="P150" s="3">
        <f t="shared" ca="1" si="11"/>
        <v>2.3941431473780229E-2</v>
      </c>
      <c r="U150" s="22">
        <v>0.18865799899999999</v>
      </c>
      <c r="V150" s="22">
        <v>5.4654370000000005E-4</v>
      </c>
      <c r="W150" s="22">
        <v>2.17051E-5</v>
      </c>
      <c r="Y150" s="3">
        <f ca="1">0.000001*0.0000478181*($AC$4*Crysol!G150+$AC$5*Crysol!H150+$AC$6*Crysol!I150)-$AC$7</f>
        <v>5.3616471575822081E-4</v>
      </c>
      <c r="Z150" s="3">
        <f t="shared" ca="1" si="12"/>
        <v>0.22865785388165566</v>
      </c>
      <c r="AE150" s="24">
        <v>0.18865799899999999</v>
      </c>
      <c r="AF150" s="24">
        <v>1.7268485E-3</v>
      </c>
      <c r="AG150" s="24">
        <v>2.1602200000000001E-5</v>
      </c>
      <c r="AI150" s="3">
        <f ca="1">0.000001*0.0000478181*($AM$4*Crysol!G150+$AM$5*Crysol!H150+$AM$6*Crysol!I150)-$AM$7</f>
        <v>1.579512223096549E-3</v>
      </c>
      <c r="AJ150" s="3">
        <f t="shared" ca="1" si="13"/>
        <v>46.518255254720977</v>
      </c>
      <c r="AO150" s="26">
        <v>0.18865799899999999</v>
      </c>
      <c r="AP150" s="26">
        <v>3.4430996E-3</v>
      </c>
      <c r="AQ150" s="26">
        <v>2.9226000000000001E-5</v>
      </c>
      <c r="AS150" s="3">
        <f ca="1">0.000001*0.0000478181*($AW$4*Crysol!G150+$AW$5*Crysol!H150+$AW$6*Crysol!I150)-$AW$7</f>
        <v>3.1441304157707297E-3</v>
      </c>
      <c r="AT150" s="3">
        <f t="shared" ca="1" si="14"/>
        <v>104.64394236409822</v>
      </c>
    </row>
    <row r="151" spans="1:46" x14ac:dyDescent="0.25">
      <c r="A151" s="17">
        <v>0.1898399442</v>
      </c>
      <c r="B151" s="17">
        <v>7.4359999999999996E-7</v>
      </c>
      <c r="C151" s="17">
        <v>2.06622E-5</v>
      </c>
      <c r="E151" s="3">
        <f ca="1">0.000001*0.0000478181*($I$4*Crysol!G151+$I$5*Crysol!H151+$I$6*Crysol!I151)-$I$7</f>
        <v>2.4347138515848981E-5</v>
      </c>
      <c r="F151" s="3">
        <f t="shared" ca="1" si="10"/>
        <v>1.3049717432232855</v>
      </c>
      <c r="K151" s="20">
        <v>0.1898399442</v>
      </c>
      <c r="L151" s="20">
        <v>1.5653309999999999E-4</v>
      </c>
      <c r="M151" s="20">
        <v>2.1245599999999999E-5</v>
      </c>
      <c r="O151" s="3">
        <f ca="1">0.000001*0.0000478181*($S$4*Crysol!G151+$S$5*Crysol!H151+$S$6*Crysol!I151)-$S$7</f>
        <v>1.4912321299458912E-4</v>
      </c>
      <c r="P151" s="3">
        <f t="shared" ca="1" si="11"/>
        <v>0.12164245307500977</v>
      </c>
      <c r="U151" s="22">
        <v>0.1898399442</v>
      </c>
      <c r="V151" s="22">
        <v>5.3758889999999996E-4</v>
      </c>
      <c r="W151" s="22">
        <v>2.1459199999999999E-5</v>
      </c>
      <c r="Y151" s="3">
        <f ca="1">0.000001*0.0000478181*($AC$4*Crysol!G151+$AC$5*Crysol!H151+$AC$6*Crysol!I151)-$AC$7</f>
        <v>5.1208676685969329E-4</v>
      </c>
      <c r="Z151" s="3">
        <f t="shared" ca="1" si="12"/>
        <v>1.4122967597089955</v>
      </c>
      <c r="AE151" s="24">
        <v>0.1898399442</v>
      </c>
      <c r="AF151" s="24">
        <v>1.6666419E-3</v>
      </c>
      <c r="AG151" s="24">
        <v>2.1738699999999999E-5</v>
      </c>
      <c r="AI151" s="3">
        <f ca="1">0.000001*0.0000478181*($AM$4*Crysol!G151+$AM$5*Crysol!H151+$AM$6*Crysol!I151)-$AM$7</f>
        <v>1.5173950552755859E-3</v>
      </c>
      <c r="AJ151" s="3">
        <f t="shared" ca="1" si="13"/>
        <v>47.1349638430586</v>
      </c>
      <c r="AO151" s="26">
        <v>0.1898399442</v>
      </c>
      <c r="AP151" s="26">
        <v>3.3523168E-3</v>
      </c>
      <c r="AQ151" s="26">
        <v>2.8628399999999999E-5</v>
      </c>
      <c r="AS151" s="3">
        <f ca="1">0.000001*0.0000478181*($AW$4*Crysol!G151+$AW$5*Crysol!H151+$AW$6*Crysol!I151)-$AW$7</f>
        <v>3.0234463300583617E-3</v>
      </c>
      <c r="AT151" s="3">
        <f t="shared" ca="1" si="14"/>
        <v>131.96404056201442</v>
      </c>
    </row>
    <row r="152" spans="1:46" x14ac:dyDescent="0.25">
      <c r="A152" s="17">
        <v>0.19102187449999999</v>
      </c>
      <c r="B152" s="17">
        <v>-7.6529999999999994E-6</v>
      </c>
      <c r="C152" s="17">
        <v>2.1033600000000001E-5</v>
      </c>
      <c r="E152" s="3">
        <f ca="1">0.000001*0.0000478181*($I$4*Crysol!G152+$I$5*Crysol!H152+$I$6*Crysol!I152)-$I$7</f>
        <v>2.3474190679056562E-5</v>
      </c>
      <c r="F152" s="3">
        <f t="shared" ca="1" si="10"/>
        <v>2.190042944435997</v>
      </c>
      <c r="K152" s="20">
        <v>0.19102187449999999</v>
      </c>
      <c r="L152" s="20">
        <v>1.478234E-4</v>
      </c>
      <c r="M152" s="20">
        <v>2.1515E-5</v>
      </c>
      <c r="O152" s="3">
        <f ca="1">0.000001*0.0000478181*($S$4*Crysol!G152+$S$5*Crysol!H152+$S$6*Crysol!I152)-$S$7</f>
        <v>1.444117737425019E-4</v>
      </c>
      <c r="P152" s="3">
        <f t="shared" ca="1" si="11"/>
        <v>2.5144337405620252E-2</v>
      </c>
      <c r="U152" s="22">
        <v>0.19102187449999999</v>
      </c>
      <c r="V152" s="22">
        <v>5.0126439999999999E-4</v>
      </c>
      <c r="W152" s="22">
        <v>2.14024E-5</v>
      </c>
      <c r="Y152" s="3">
        <f ca="1">0.000001*0.0000478181*($AC$4*Crysol!G152+$AC$5*Crysol!H152+$AC$6*Crysol!I152)-$AC$7</f>
        <v>4.9492279694301794E-4</v>
      </c>
      <c r="Z152" s="3">
        <f t="shared" ca="1" si="12"/>
        <v>8.779568183724043E-2</v>
      </c>
      <c r="AE152" s="24">
        <v>0.19102187449999999</v>
      </c>
      <c r="AF152" s="24">
        <v>1.6259981000000001E-3</v>
      </c>
      <c r="AG152" s="24">
        <v>2.1564199999999999E-5</v>
      </c>
      <c r="AI152" s="3">
        <f ca="1">0.000001*0.0000478181*($AM$4*Crysol!G152+$AM$5*Crysol!H152+$AM$6*Crysol!I152)-$AM$7</f>
        <v>1.4713614210720468E-3</v>
      </c>
      <c r="AJ152" s="3">
        <f t="shared" ca="1" si="13"/>
        <v>51.423108467476034</v>
      </c>
      <c r="AO152" s="26">
        <v>0.19102187449999999</v>
      </c>
      <c r="AP152" s="26">
        <v>3.1572317000000002E-3</v>
      </c>
      <c r="AQ152" s="26">
        <v>2.8683500000000001E-5</v>
      </c>
      <c r="AS152" s="3">
        <f ca="1">0.000001*0.0000478181*($AW$4*Crysol!G152+$AW$5*Crysol!H152+$AW$6*Crysol!I152)-$AW$7</f>
        <v>2.9310906071882896E-3</v>
      </c>
      <c r="AT152" s="3">
        <f t="shared" ca="1" si="14"/>
        <v>62.157664241952872</v>
      </c>
    </row>
    <row r="153" spans="1:46" x14ac:dyDescent="0.25">
      <c r="A153" s="17">
        <v>0.1922037899</v>
      </c>
      <c r="B153" s="17">
        <v>2.5495800000000001E-5</v>
      </c>
      <c r="C153" s="17">
        <v>2.06126E-5</v>
      </c>
      <c r="E153" s="3">
        <f ca="1">0.000001*0.0000478181*($I$4*Crysol!G153+$I$5*Crysol!H153+$I$6*Crysol!I153)-$I$7</f>
        <v>2.2665690440747433E-5</v>
      </c>
      <c r="F153" s="3">
        <f t="shared" ca="1" si="10"/>
        <v>1.8851284394824707E-2</v>
      </c>
      <c r="K153" s="20">
        <v>0.1922037899</v>
      </c>
      <c r="L153" s="20">
        <v>1.5400360000000001E-4</v>
      </c>
      <c r="M153" s="20">
        <v>2.12708E-5</v>
      </c>
      <c r="O153" s="3">
        <f ca="1">0.000001*0.0000478181*($S$4*Crysol!G153+$S$5*Crysol!H153+$S$6*Crysol!I153)-$S$7</f>
        <v>1.4003153794255323E-4</v>
      </c>
      <c r="P153" s="3">
        <f t="shared" ca="1" si="11"/>
        <v>0.43147274089815568</v>
      </c>
      <c r="U153" s="22">
        <v>0.1922037899</v>
      </c>
      <c r="V153" s="22">
        <v>4.9679529999999996E-4</v>
      </c>
      <c r="W153" s="22">
        <v>2.1461600000000001E-5</v>
      </c>
      <c r="Y153" s="3">
        <f ca="1">0.000001*0.0000478181*($AC$4*Crysol!G153+$AC$5*Crysol!H153+$AC$6*Crysol!I153)-$AC$7</f>
        <v>4.788419160116156E-4</v>
      </c>
      <c r="Z153" s="3">
        <f t="shared" ca="1" si="12"/>
        <v>0.69979115175796125</v>
      </c>
      <c r="AE153" s="24">
        <v>0.1922037899</v>
      </c>
      <c r="AF153" s="24">
        <v>1.5623884E-3</v>
      </c>
      <c r="AG153" s="24">
        <v>2.1040299999999999E-5</v>
      </c>
      <c r="AI153" s="3">
        <f ca="1">0.000001*0.0000478181*($AM$4*Crysol!G153+$AM$5*Crysol!H153+$AM$6*Crysol!I153)-$AM$7</f>
        <v>1.4278473703118074E-3</v>
      </c>
      <c r="AJ153" s="3">
        <f t="shared" ca="1" si="13"/>
        <v>40.888919901243455</v>
      </c>
      <c r="AO153" s="26">
        <v>0.1922037899</v>
      </c>
      <c r="AP153" s="26">
        <v>3.0126732000000001E-3</v>
      </c>
      <c r="AQ153" s="26">
        <v>2.9372700000000001E-5</v>
      </c>
      <c r="AS153" s="3">
        <f ca="1">0.000001*0.0000478181*($AW$4*Crysol!G153+$AW$5*Crysol!H153+$AW$6*Crysol!I153)-$AW$7</f>
        <v>2.8431728146755377E-3</v>
      </c>
      <c r="AT153" s="3">
        <f t="shared" ca="1" si="14"/>
        <v>33.300721292394435</v>
      </c>
    </row>
    <row r="154" spans="1:46" x14ac:dyDescent="0.25">
      <c r="A154" s="17">
        <v>0.19338569050000001</v>
      </c>
      <c r="B154" s="17">
        <v>3.44854E-5</v>
      </c>
      <c r="C154" s="17">
        <v>2.0622600000000001E-5</v>
      </c>
      <c r="E154" s="3">
        <f ca="1">0.000001*0.0000478181*($I$4*Crysol!G154+$I$5*Crysol!H154+$I$6*Crysol!I154)-$I$7</f>
        <v>2.1857200326516142E-5</v>
      </c>
      <c r="F154" s="3">
        <f t="shared" ca="1" si="10"/>
        <v>0.37496958665375313</v>
      </c>
      <c r="K154" s="20">
        <v>0.19338569050000001</v>
      </c>
      <c r="L154" s="20">
        <v>1.6383310000000001E-4</v>
      </c>
      <c r="M154" s="20">
        <v>2.09528E-5</v>
      </c>
      <c r="O154" s="3">
        <f ca="1">0.000001*0.0000478181*($S$4*Crysol!G154+$S$5*Crysol!H154+$S$6*Crysol!I154)-$S$7</f>
        <v>1.3565135699212237E-4</v>
      </c>
      <c r="P154" s="3">
        <f t="shared" ca="1" si="11"/>
        <v>1.8090541442504255</v>
      </c>
      <c r="U154" s="22">
        <v>0.19338569050000001</v>
      </c>
      <c r="V154" s="22">
        <v>4.7591750000000003E-4</v>
      </c>
      <c r="W154" s="22">
        <v>2.1471099999999998E-5</v>
      </c>
      <c r="Y154" s="3">
        <f ca="1">0.000001*0.0000478181*($AC$4*Crysol!G154+$AC$5*Crysol!H154+$AC$6*Crysol!I154)-$AC$7</f>
        <v>4.6276123644575746E-4</v>
      </c>
      <c r="Z154" s="3">
        <f t="shared" ca="1" si="12"/>
        <v>0.3754538314814031</v>
      </c>
      <c r="AE154" s="24">
        <v>0.19338569050000001</v>
      </c>
      <c r="AF154" s="24">
        <v>1.5180736E-3</v>
      </c>
      <c r="AG154" s="24">
        <v>2.1106300000000002E-5</v>
      </c>
      <c r="AI154" s="3">
        <f ca="1">0.000001*0.0000478181*($AM$4*Crysol!G154+$AM$5*Crysol!H154+$AM$6*Crysol!I154)-$AM$7</f>
        <v>1.3843338644365492E-3</v>
      </c>
      <c r="AJ154" s="3">
        <f t="shared" ca="1" si="13"/>
        <v>40.151031472249237</v>
      </c>
      <c r="AO154" s="26">
        <v>0.19338569050000001</v>
      </c>
      <c r="AP154" s="26">
        <v>2.9428266000000002E-3</v>
      </c>
      <c r="AQ154" s="26">
        <v>2.8902900000000001E-5</v>
      </c>
      <c r="AS154" s="3">
        <f ca="1">0.000001*0.0000478181*($AW$4*Crysol!G154+$AW$5*Crysol!H154+$AW$6*Crysol!I154)-$AW$7</f>
        <v>2.7552561230735008E-3</v>
      </c>
      <c r="AT154" s="3">
        <f t="shared" ca="1" si="14"/>
        <v>42.115903775635829</v>
      </c>
    </row>
    <row r="155" spans="1:46" x14ac:dyDescent="0.25">
      <c r="A155" s="17">
        <v>0.1945675761</v>
      </c>
      <c r="B155" s="17">
        <v>2.21037E-5</v>
      </c>
      <c r="C155" s="17">
        <v>2.1158999999999999E-5</v>
      </c>
      <c r="E155" s="3">
        <f ca="1">0.000001*0.0000478181*($I$4*Crysol!G155+$I$5*Crysol!H155+$I$6*Crysol!I155)-$I$7</f>
        <v>2.1048720473174592E-5</v>
      </c>
      <c r="F155" s="3">
        <f t="shared" ca="1" si="10"/>
        <v>2.485980892377605E-3</v>
      </c>
      <c r="K155" s="20">
        <v>0.1945675761</v>
      </c>
      <c r="L155" s="20">
        <v>1.463178E-4</v>
      </c>
      <c r="M155" s="20">
        <v>2.1342500000000001E-5</v>
      </c>
      <c r="O155" s="3">
        <f ca="1">0.000001*0.0000478181*($S$4*Crysol!G155+$S$5*Crysol!H155+$S$6*Crysol!I155)-$S$7</f>
        <v>1.3127123163241913E-4</v>
      </c>
      <c r="P155" s="3">
        <f t="shared" ca="1" si="11"/>
        <v>0.49703199420471694</v>
      </c>
      <c r="U155" s="22">
        <v>0.1945675761</v>
      </c>
      <c r="V155" s="22">
        <v>4.596243E-4</v>
      </c>
      <c r="W155" s="22">
        <v>2.1313200000000001E-5</v>
      </c>
      <c r="Y155" s="3">
        <f ca="1">0.000001*0.0000478181*($AC$4*Crysol!G155+$AC$5*Crysol!H155+$AC$6*Crysol!I155)-$AC$7</f>
        <v>4.4668076096659982E-4</v>
      </c>
      <c r="Z155" s="3">
        <f t="shared" ca="1" si="12"/>
        <v>0.36881515199922787</v>
      </c>
      <c r="AE155" s="24">
        <v>0.1945675761</v>
      </c>
      <c r="AF155" s="24">
        <v>1.4696207000000001E-3</v>
      </c>
      <c r="AG155" s="24">
        <v>2.1268500000000001E-5</v>
      </c>
      <c r="AI155" s="3">
        <f ca="1">0.000001*0.0000478181*($AM$4*Crysol!G155+$AM$5*Crysol!H155+$AM$6*Crysol!I155)-$AM$7</f>
        <v>1.3408209108095844E-3</v>
      </c>
      <c r="AJ155" s="3">
        <f t="shared" ca="1" si="13"/>
        <v>36.673856496493322</v>
      </c>
      <c r="AO155" s="26">
        <v>0.1945675761</v>
      </c>
      <c r="AP155" s="26">
        <v>2.8473258000000002E-3</v>
      </c>
      <c r="AQ155" s="26">
        <v>2.86012E-5</v>
      </c>
      <c r="AS155" s="3">
        <f ca="1">0.000001*0.0000478181*($AW$4*Crysol!G155+$AW$5*Crysol!H155+$AW$6*Crysol!I155)-$AW$7</f>
        <v>2.6673405472593522E-3</v>
      </c>
      <c r="AT155" s="3">
        <f t="shared" ca="1" si="14"/>
        <v>39.60092539924959</v>
      </c>
    </row>
    <row r="156" spans="1:46" x14ac:dyDescent="0.25">
      <c r="A156" s="17">
        <v>0.1957494467</v>
      </c>
      <c r="B156" s="17">
        <v>3.2166399999999998E-5</v>
      </c>
      <c r="C156" s="17">
        <v>2.0537600000000001E-5</v>
      </c>
      <c r="E156" s="3">
        <f ca="1">0.000001*0.0000478181*($I$4*Crysol!G156+$I$5*Crysol!H156+$I$6*Crysol!I156)-$I$7</f>
        <v>2.0240250880722761E-5</v>
      </c>
      <c r="F156" s="3">
        <f t="shared" ca="1" si="10"/>
        <v>0.33721049940425923</v>
      </c>
      <c r="K156" s="20">
        <v>0.1957494467</v>
      </c>
      <c r="L156" s="20">
        <v>1.5148939999999999E-4</v>
      </c>
      <c r="M156" s="20">
        <v>2.14532E-5</v>
      </c>
      <c r="O156" s="3">
        <f ca="1">0.000001*0.0000478181*($S$4*Crysol!G156+$S$5*Crysol!H156+$S$6*Crysol!I156)-$S$7</f>
        <v>1.2689116186344348E-4</v>
      </c>
      <c r="P156" s="3">
        <f t="shared" ca="1" si="11"/>
        <v>1.3146914548766349</v>
      </c>
      <c r="U156" s="22">
        <v>0.1957494467</v>
      </c>
      <c r="V156" s="22">
        <v>3.9511789999999999E-4</v>
      </c>
      <c r="W156" s="22">
        <v>2.1255900000000001E-5</v>
      </c>
      <c r="Y156" s="3">
        <f ca="1">0.000001*0.0000478181*($AC$4*Crysol!G156+$AC$5*Crysol!H156+$AC$6*Crysol!I156)-$AC$7</f>
        <v>4.3060048957414241E-4</v>
      </c>
      <c r="Z156" s="3">
        <f t="shared" ca="1" si="12"/>
        <v>2.7865806633297439</v>
      </c>
      <c r="AE156" s="24">
        <v>0.1957494467</v>
      </c>
      <c r="AF156" s="24">
        <v>1.3486514999999999E-3</v>
      </c>
      <c r="AG156" s="24">
        <v>2.0956699999999999E-5</v>
      </c>
      <c r="AI156" s="3">
        <f ca="1">0.000001*0.0000478181*($AM$4*Crysol!G156+$AM$5*Crysol!H156+$AM$6*Crysol!I156)-$AM$7</f>
        <v>1.2973085094309118E-3</v>
      </c>
      <c r="AJ156" s="3">
        <f t="shared" ca="1" si="13"/>
        <v>6.0022838557268026</v>
      </c>
      <c r="AO156" s="26">
        <v>0.1957494467</v>
      </c>
      <c r="AP156" s="26">
        <v>2.6805154000000002E-3</v>
      </c>
      <c r="AQ156" s="26">
        <v>2.8558700000000002E-5</v>
      </c>
      <c r="AS156" s="3">
        <f ca="1">0.000001*0.0000478181*($AW$4*Crysol!G156+$AW$5*Crysol!H156+$AW$6*Crysol!I156)-$AW$7</f>
        <v>2.5794260872330924E-3</v>
      </c>
      <c r="AT156" s="3">
        <f t="shared" ca="1" si="14"/>
        <v>12.529496510373432</v>
      </c>
    </row>
    <row r="157" spans="1:46" x14ac:dyDescent="0.25">
      <c r="A157" s="17">
        <v>0.19693127269999999</v>
      </c>
      <c r="B157" s="17">
        <v>1.5603500000000001E-5</v>
      </c>
      <c r="C157" s="17">
        <v>2.0759199999999999E-5</v>
      </c>
      <c r="E157" s="3">
        <f ca="1">0.000001*0.0000478181*($I$4*Crysol!G157+$I$5*Crysol!H157+$I$6*Crysol!I157)-$I$7</f>
        <v>1.9431811797316351E-5</v>
      </c>
      <c r="F157" s="3">
        <f t="shared" ca="1" si="10"/>
        <v>3.4008962037444281E-2</v>
      </c>
      <c r="K157" s="20">
        <v>0.19693127269999999</v>
      </c>
      <c r="L157" s="20">
        <v>1.4203459999999999E-4</v>
      </c>
      <c r="M157" s="20">
        <v>2.14672E-5</v>
      </c>
      <c r="O157" s="3">
        <f ca="1">0.000001*0.0000478181*($S$4*Crysol!G157+$S$5*Crysol!H157+$S$6*Crysol!I157)-$S$7</f>
        <v>1.225112573842311E-4</v>
      </c>
      <c r="P157" s="3">
        <f t="shared" ca="1" si="11"/>
        <v>0.82709909709670182</v>
      </c>
      <c r="U157" s="22">
        <v>0.19693127269999999</v>
      </c>
      <c r="V157" s="22">
        <v>4.3389109999999998E-4</v>
      </c>
      <c r="W157" s="22">
        <v>2.1510900000000001E-5</v>
      </c>
      <c r="Y157" s="3">
        <f ca="1">0.000001*0.0000478181*($AC$4*Crysol!G157+$AC$5*Crysol!H157+$AC$6*Crysol!I157)-$AC$7</f>
        <v>4.1452082499947377E-4</v>
      </c>
      <c r="Z157" s="3">
        <f t="shared" ca="1" si="12"/>
        <v>0.8108759323015059</v>
      </c>
      <c r="AE157" s="24">
        <v>0.19693127269999999</v>
      </c>
      <c r="AF157" s="24">
        <v>1.3856852000000001E-3</v>
      </c>
      <c r="AG157" s="24">
        <v>2.1427899999999999E-5</v>
      </c>
      <c r="AI157" s="3">
        <f ca="1">0.000001*0.0000478181*($AM$4*Crysol!G157+$AM$5*Crysol!H157+$AM$6*Crysol!I157)-$AM$7</f>
        <v>1.2537977500704952E-3</v>
      </c>
      <c r="AJ157" s="3">
        <f t="shared" ca="1" si="13"/>
        <v>37.883292782331417</v>
      </c>
      <c r="AO157" s="26">
        <v>0.19693127269999999</v>
      </c>
      <c r="AP157" s="26">
        <v>2.6483745E-3</v>
      </c>
      <c r="AQ157" s="26">
        <v>2.89058E-5</v>
      </c>
      <c r="AS157" s="3">
        <f ca="1">0.000001*0.0000478181*($AW$4*Crysol!G157+$AW$5*Crysol!H157+$AW$6*Crysol!I157)-$AW$7</f>
        <v>2.4915149448161518E-3</v>
      </c>
      <c r="AT157" s="3">
        <f t="shared" ca="1" si="14"/>
        <v>29.447740091072433</v>
      </c>
    </row>
    <row r="158" spans="1:46" x14ac:dyDescent="0.25">
      <c r="A158" s="17">
        <v>0.1981131136</v>
      </c>
      <c r="B158" s="17">
        <v>4.3334300000000003E-5</v>
      </c>
      <c r="C158" s="17">
        <v>2.0409899999999999E-5</v>
      </c>
      <c r="E158" s="3">
        <f ca="1">0.000001*0.0000478181*($I$4*Crysol!G158+$I$5*Crysol!H158+$I$6*Crysol!I158)-$I$7</f>
        <v>1.8623362521426145E-5</v>
      </c>
      <c r="F158" s="3">
        <f t="shared" ca="1" si="10"/>
        <v>1.4658741626006866</v>
      </c>
      <c r="K158" s="20">
        <v>0.1981131136</v>
      </c>
      <c r="L158" s="20">
        <v>1.363514E-4</v>
      </c>
      <c r="M158" s="20">
        <v>2.1473600000000001E-5</v>
      </c>
      <c r="O158" s="3">
        <f ca="1">0.000001*0.0000478181*($S$4*Crysol!G158+$S$5*Crysol!H158+$S$6*Crysol!I158)-$S$7</f>
        <v>1.1813129768489594E-4</v>
      </c>
      <c r="P158" s="3">
        <f t="shared" ca="1" si="11"/>
        <v>0.71993270788220254</v>
      </c>
      <c r="U158" s="22">
        <v>0.1981131136</v>
      </c>
      <c r="V158" s="22">
        <v>4.4651670000000001E-4</v>
      </c>
      <c r="W158" s="22">
        <v>2.1895600000000001E-5</v>
      </c>
      <c r="Y158" s="3">
        <f ca="1">0.000001*0.0000478181*($AC$4*Crysol!G158+$AC$5*Crysol!H158+$AC$6*Crysol!I158)-$AC$7</f>
        <v>3.9844095769868274E-4</v>
      </c>
      <c r="Z158" s="3">
        <f t="shared" ca="1" si="12"/>
        <v>4.8210129273768692</v>
      </c>
      <c r="AE158" s="24">
        <v>0.1981131136</v>
      </c>
      <c r="AF158" s="24">
        <v>1.3352463000000001E-3</v>
      </c>
      <c r="AG158" s="24">
        <v>2.13329E-5</v>
      </c>
      <c r="AI158" s="3">
        <f ca="1">0.000001*0.0000478181*($AM$4*Crysol!G158+$AM$5*Crysol!H158+$AM$6*Crysol!I158)-$AM$7</f>
        <v>1.2102864421434411E-3</v>
      </c>
      <c r="AJ158" s="3">
        <f t="shared" ca="1" si="13"/>
        <v>34.311622088796831</v>
      </c>
      <c r="AO158" s="26">
        <v>0.1981131136</v>
      </c>
      <c r="AP158" s="26">
        <v>2.4821991000000001E-3</v>
      </c>
      <c r="AQ158" s="26">
        <v>2.8474199999999999E-5</v>
      </c>
      <c r="AS158" s="3">
        <f ca="1">0.000001*0.0000478181*($AW$4*Crysol!G158+$AW$5*Crysol!H158+$AW$6*Crysol!I158)-$AW$7</f>
        <v>2.4036026940499082E-3</v>
      </c>
      <c r="AT158" s="3">
        <f t="shared" ca="1" si="14"/>
        <v>7.619076109617267</v>
      </c>
    </row>
    <row r="159" spans="1:46" x14ac:dyDescent="0.25">
      <c r="A159" s="17">
        <v>0.19929492469999999</v>
      </c>
      <c r="B159" s="17">
        <v>3.1331200000000003E-5</v>
      </c>
      <c r="C159" s="17">
        <v>2.0494599999999999E-5</v>
      </c>
      <c r="E159" s="3">
        <f ca="1">0.000001*0.0000478181*($I$4*Crysol!G159+$I$5*Crysol!H159+$I$6*Crysol!I159)-$I$7</f>
        <v>1.7814933630503521E-5</v>
      </c>
      <c r="F159" s="3">
        <f t="shared" ca="1" si="10"/>
        <v>0.43494524870015555</v>
      </c>
      <c r="K159" s="20">
        <v>0.19929492469999999</v>
      </c>
      <c r="L159" s="20">
        <v>9.7963100000000004E-5</v>
      </c>
      <c r="M159" s="20">
        <v>2.1618900000000001E-5</v>
      </c>
      <c r="O159" s="3">
        <f ca="1">0.000001*0.0000478181*($S$4*Crysol!G159+$S$5*Crysol!H159+$S$6*Crysol!I159)-$S$7</f>
        <v>1.1375144842580624E-4</v>
      </c>
      <c r="P159" s="3">
        <f t="shared" ca="1" si="11"/>
        <v>0.53334253255399633</v>
      </c>
      <c r="U159" s="22">
        <v>0.19929492469999999</v>
      </c>
      <c r="V159" s="22">
        <v>3.9867320000000001E-4</v>
      </c>
      <c r="W159" s="22">
        <v>2.13375E-5</v>
      </c>
      <c r="Y159" s="3">
        <f ca="1">0.000001*0.0000478181*($AC$4*Crysol!G159+$AC$5*Crysol!H159+$AC$6*Crysol!I159)-$AC$7</f>
        <v>3.823614958501364E-4</v>
      </c>
      <c r="Z159" s="3">
        <f t="shared" ca="1" si="12"/>
        <v>0.58440187893920958</v>
      </c>
      <c r="AE159" s="24">
        <v>0.19929492469999999</v>
      </c>
      <c r="AF159" s="24">
        <v>1.2481501E-3</v>
      </c>
      <c r="AG159" s="24">
        <v>2.11151E-5</v>
      </c>
      <c r="AI159" s="3">
        <f ca="1">0.000001*0.0000478181*($AM$4*Crysol!G159+$AM$5*Crysol!H159+$AM$6*Crysol!I159)-$AM$7</f>
        <v>1.1667762313496617E-3</v>
      </c>
      <c r="AJ159" s="3">
        <f t="shared" ca="1" si="13"/>
        <v>14.851955593057459</v>
      </c>
      <c r="AO159" s="26">
        <v>0.19929492469999999</v>
      </c>
      <c r="AP159" s="26">
        <v>2.4003340000000001E-3</v>
      </c>
      <c r="AQ159" s="26">
        <v>2.88579E-5</v>
      </c>
      <c r="AS159" s="3">
        <f ca="1">0.000001*0.0000478181*($AW$4*Crysol!G159+$AW$5*Crysol!H159+$AW$6*Crysol!I159)-$AW$7</f>
        <v>2.3156926599822692E-3</v>
      </c>
      <c r="AT159" s="3">
        <f t="shared" ca="1" si="14"/>
        <v>8.6027165273399842</v>
      </c>
    </row>
    <row r="160" spans="1:46" x14ac:dyDescent="0.25">
      <c r="A160" s="17">
        <v>0.2004767358</v>
      </c>
      <c r="B160" s="17">
        <v>-1.2246999999999999E-6</v>
      </c>
      <c r="C160" s="17">
        <v>2.1017900000000001E-5</v>
      </c>
      <c r="E160" s="3">
        <f ca="1">0.000001*0.0000478181*($I$4*Crysol!G160+$I$5*Crysol!H160+$I$6*Crysol!I160)-$I$7</f>
        <v>1.7143877955921551E-5</v>
      </c>
      <c r="F160" s="3">
        <f t="shared" ca="1" si="10"/>
        <v>0.76378729276865565</v>
      </c>
      <c r="K160" s="20">
        <v>0.2004767358</v>
      </c>
      <c r="L160" s="20">
        <v>1.078912E-4</v>
      </c>
      <c r="M160" s="20">
        <v>2.15258E-5</v>
      </c>
      <c r="O160" s="3">
        <f ca="1">0.000001*0.0000478181*($S$4*Crysol!G160+$S$5*Crysol!H160+$S$6*Crysol!I160)-$S$7</f>
        <v>1.1008845487780404E-4</v>
      </c>
      <c r="P160" s="3">
        <f t="shared" ca="1" si="11"/>
        <v>1.041938949003993E-2</v>
      </c>
      <c r="U160" s="22">
        <v>0.2004767358</v>
      </c>
      <c r="V160" s="22">
        <v>3.8352960000000001E-4</v>
      </c>
      <c r="W160" s="22">
        <v>2.2019899999999999E-5</v>
      </c>
      <c r="Y160" s="3">
        <f ca="1">0.000001*0.0000478181*($AC$4*Crysol!G160+$AC$5*Crysol!H160+$AC$6*Crysol!I160)-$AC$7</f>
        <v>3.6871103636485311E-4</v>
      </c>
      <c r="Z160" s="3">
        <f t="shared" ca="1" si="12"/>
        <v>0.45287832356289592</v>
      </c>
      <c r="AE160" s="24">
        <v>0.2004767358</v>
      </c>
      <c r="AF160" s="24">
        <v>1.1769718E-3</v>
      </c>
      <c r="AG160" s="24">
        <v>2.21515E-5</v>
      </c>
      <c r="AI160" s="3">
        <f ca="1">0.000001*0.0000478181*($AM$4*Crysol!G160+$AM$5*Crysol!H160+$AM$6*Crysol!I160)-$AM$7</f>
        <v>1.1292107921507077E-3</v>
      </c>
      <c r="AJ160" s="3">
        <f t="shared" ca="1" si="13"/>
        <v>4.6487981038096837</v>
      </c>
      <c r="AO160" s="26">
        <v>0.2004767358</v>
      </c>
      <c r="AP160" s="26">
        <v>2.3233120000000001E-3</v>
      </c>
      <c r="AQ160" s="26">
        <v>2.93783E-5</v>
      </c>
      <c r="AS160" s="3">
        <f ca="1">0.000001*0.0000478181*($AW$4*Crysol!G160+$AW$5*Crysol!H160+$AW$6*Crysol!I160)-$AW$7</f>
        <v>2.238796187937995E-3</v>
      </c>
      <c r="AT160" s="3">
        <f t="shared" ca="1" si="14"/>
        <v>8.2760406407183726</v>
      </c>
    </row>
    <row r="161" spans="1:46" x14ac:dyDescent="0.25">
      <c r="A161" s="17">
        <v>0.20165851709999999</v>
      </c>
      <c r="B161" s="17">
        <v>3.9260800000000002E-5</v>
      </c>
      <c r="C161" s="17">
        <v>2.1548000000000001E-5</v>
      </c>
      <c r="E161" s="3">
        <f ca="1">0.000001*0.0000478181*($I$4*Crysol!G161+$I$5*Crysol!H161+$I$6*Crysol!I161)-$I$7</f>
        <v>1.6676004182605123E-5</v>
      </c>
      <c r="F161" s="3">
        <f t="shared" ca="1" si="10"/>
        <v>1.0985463954619548</v>
      </c>
      <c r="K161" s="20">
        <v>0.20165851709999999</v>
      </c>
      <c r="L161" s="20">
        <v>1.108309E-4</v>
      </c>
      <c r="M161" s="20">
        <v>2.22877E-5</v>
      </c>
      <c r="O161" s="3">
        <f ca="1">0.000001*0.0000478181*($S$4*Crysol!G161+$S$5*Crysol!H161+$S$6*Crysol!I161)-$S$7</f>
        <v>1.0748573107264547E-4</v>
      </c>
      <c r="P161" s="3">
        <f t="shared" ca="1" si="11"/>
        <v>2.2527116310153531E-2</v>
      </c>
      <c r="U161" s="22">
        <v>0.20165851709999999</v>
      </c>
      <c r="V161" s="22">
        <v>3.6859780000000002E-4</v>
      </c>
      <c r="W161" s="22">
        <v>2.2299599999999999E-5</v>
      </c>
      <c r="Y161" s="3">
        <f ca="1">0.000001*0.0000478181*($AC$4*Crysol!G161+$AC$5*Crysol!H161+$AC$6*Crysol!I161)-$AC$7</f>
        <v>3.5865323864172082E-4</v>
      </c>
      <c r="Z161" s="3">
        <f t="shared" ca="1" si="12"/>
        <v>0.19887359183100106</v>
      </c>
      <c r="AE161" s="24">
        <v>0.20165851709999999</v>
      </c>
      <c r="AF161" s="24">
        <v>1.1864627999999999E-3</v>
      </c>
      <c r="AG161" s="24">
        <v>2.2023099999999999E-5</v>
      </c>
      <c r="AI161" s="3">
        <f ca="1">0.000001*0.0000478181*($AM$4*Crysol!G161+$AM$5*Crysol!H161+$AM$6*Crysol!I161)-$AM$7</f>
        <v>1.100438184335865E-3</v>
      </c>
      <c r="AJ161" s="3">
        <f t="shared" ca="1" si="13"/>
        <v>15.257682747449467</v>
      </c>
      <c r="AO161" s="26">
        <v>0.20165851709999999</v>
      </c>
      <c r="AP161" s="26">
        <v>2.2376081999999999E-3</v>
      </c>
      <c r="AQ161" s="26">
        <v>2.96783E-5</v>
      </c>
      <c r="AS161" s="3">
        <f ca="1">0.000001*0.0000478181*($AW$4*Crysol!G161+$AW$5*Crysol!H161+$AW$6*Crysol!I161)-$AW$7</f>
        <v>2.1781899108468308E-3</v>
      </c>
      <c r="AT161" s="3">
        <f t="shared" ca="1" si="14"/>
        <v>4.0083186988276074</v>
      </c>
    </row>
    <row r="162" spans="1:46" x14ac:dyDescent="0.25">
      <c r="A162" s="17">
        <v>0.2028402835</v>
      </c>
      <c r="B162" s="17">
        <v>1.09229E-5</v>
      </c>
      <c r="C162" s="17">
        <v>2.17901E-5</v>
      </c>
      <c r="E162" s="3">
        <f ca="1">0.000001*0.0000478181*($I$4*Crysol!G162+$I$5*Crysol!H162+$I$6*Crysol!I162)-$I$7</f>
        <v>1.6208136308281338E-5</v>
      </c>
      <c r="F162" s="3">
        <f t="shared" ca="1" si="10"/>
        <v>5.8831561155102734E-2</v>
      </c>
      <c r="K162" s="20">
        <v>0.2028402835</v>
      </c>
      <c r="L162" s="20">
        <v>1.0695050000000001E-4</v>
      </c>
      <c r="M162" s="20">
        <v>2.2685500000000002E-5</v>
      </c>
      <c r="O162" s="3">
        <f ca="1">0.000001*0.0000478181*($S$4*Crysol!G162+$S$5*Crysol!H162+$S$6*Crysol!I162)-$S$7</f>
        <v>1.0488304008285178E-4</v>
      </c>
      <c r="P162" s="3">
        <f t="shared" ca="1" si="11"/>
        <v>8.3057238074065402E-3</v>
      </c>
      <c r="U162" s="22">
        <v>0.2028402835</v>
      </c>
      <c r="V162" s="22">
        <v>3.6308169999999998E-4</v>
      </c>
      <c r="W162" s="22">
        <v>2.2651999999999999E-5</v>
      </c>
      <c r="Y162" s="3">
        <f ca="1">0.000001*0.0000478181*($AC$4*Crysol!G162+$AC$5*Crysol!H162+$AC$6*Crysol!I162)-$AC$7</f>
        <v>3.4859556772816455E-4</v>
      </c>
      <c r="Z162" s="3">
        <f t="shared" ca="1" si="12"/>
        <v>0.40897031582555743</v>
      </c>
      <c r="AE162" s="24">
        <v>0.2028402835</v>
      </c>
      <c r="AF162" s="24">
        <v>1.1824678E-3</v>
      </c>
      <c r="AG162" s="24">
        <v>2.2522199999999999E-5</v>
      </c>
      <c r="AI162" s="3">
        <f ca="1">0.000001*0.0000478181*($AM$4*Crysol!G162+$AM$5*Crysol!H162+$AM$6*Crysol!I162)-$AM$7</f>
        <v>1.071665939288529E-3</v>
      </c>
      <c r="AJ162" s="3">
        <f t="shared" ca="1" si="13"/>
        <v>24.203183069513184</v>
      </c>
      <c r="AO162" s="26">
        <v>0.2028402835</v>
      </c>
      <c r="AP162" s="26">
        <v>2.1884771999999999E-3</v>
      </c>
      <c r="AQ162" s="26">
        <v>2.9881699999999999E-5</v>
      </c>
      <c r="AS162" s="3">
        <f ca="1">0.000001*0.0000478181*($AW$4*Crysol!G162+$AW$5*Crysol!H162+$AW$6*Crysol!I162)-$AW$7</f>
        <v>2.1175843978848054E-3</v>
      </c>
      <c r="AT162" s="3">
        <f t="shared" ca="1" si="14"/>
        <v>5.6285131193816973</v>
      </c>
    </row>
    <row r="163" spans="1:46" x14ac:dyDescent="0.25">
      <c r="A163" s="17">
        <v>0.20402202010000001</v>
      </c>
      <c r="B163" s="17">
        <v>8.7023999999999999E-6</v>
      </c>
      <c r="C163" s="17">
        <v>2.2231699999999999E-5</v>
      </c>
      <c r="E163" s="3">
        <f ca="1">0.000001*0.0000478181*($I$4*Crysol!G163+$I$5*Crysol!H163+$I$6*Crysol!I163)-$I$7</f>
        <v>1.5740280231942881E-5</v>
      </c>
      <c r="F163" s="3">
        <f t="shared" ca="1" si="10"/>
        <v>0.10021630753242708</v>
      </c>
      <c r="K163" s="20">
        <v>0.20402202010000001</v>
      </c>
      <c r="L163" s="20">
        <v>1.4259369999999999E-4</v>
      </c>
      <c r="M163" s="20">
        <v>2.2463000000000002E-5</v>
      </c>
      <c r="O163" s="3">
        <f ca="1">0.000001*0.0000478181*($S$4*Crysol!G163+$S$5*Crysol!H163+$S$6*Crysol!I163)-$S$7</f>
        <v>1.0228041472378804E-4</v>
      </c>
      <c r="P163" s="3">
        <f t="shared" ca="1" si="11"/>
        <v>3.2207785814389425</v>
      </c>
      <c r="U163" s="22">
        <v>0.20402202010000001</v>
      </c>
      <c r="V163" s="22">
        <v>3.9049799999999997E-4</v>
      </c>
      <c r="W163" s="22">
        <v>2.27791E-5</v>
      </c>
      <c r="Y163" s="3">
        <f ca="1">0.000001*0.0000478181*($AC$4*Crysol!G163+$AC$5*Crysol!H163+$AC$6*Crysol!I163)-$AC$7</f>
        <v>3.3853815043376103E-4</v>
      </c>
      <c r="Z163" s="3">
        <f t="shared" ca="1" si="12"/>
        <v>5.2031056902597514</v>
      </c>
      <c r="AE163" s="24">
        <v>0.20402202010000001</v>
      </c>
      <c r="AF163" s="24">
        <v>1.0965110000000001E-3</v>
      </c>
      <c r="AG163" s="24">
        <v>2.2395000000000002E-5</v>
      </c>
      <c r="AI163" s="3">
        <f ca="1">0.000001*0.0000478181*($AM$4*Crysol!G163+$AM$5*Crysol!H163+$AM$6*Crysol!I163)-$AM$7</f>
        <v>1.0428944197762072E-3</v>
      </c>
      <c r="AJ163" s="3">
        <f t="shared" ca="1" si="13"/>
        <v>5.7318667684827167</v>
      </c>
      <c r="AO163" s="26">
        <v>0.20402202010000001</v>
      </c>
      <c r="AP163" s="26">
        <v>2.082848E-3</v>
      </c>
      <c r="AQ163" s="26">
        <v>3.0605599999999997E-5</v>
      </c>
      <c r="AS163" s="3">
        <f ca="1">0.000001*0.0000478181*($AW$4*Crysol!G163+$AW$5*Crysol!H163+$AW$6*Crysol!I163)-$AW$7</f>
        <v>2.05698041318106E-3</v>
      </c>
      <c r="AT163" s="3">
        <f t="shared" ca="1" si="14"/>
        <v>0.7143483318095124</v>
      </c>
    </row>
    <row r="164" spans="1:46" x14ac:dyDescent="0.25">
      <c r="A164" s="17">
        <v>0.20520375669999999</v>
      </c>
      <c r="B164" s="17">
        <v>2.50304E-5</v>
      </c>
      <c r="C164" s="17">
        <v>2.22353E-5</v>
      </c>
      <c r="E164" s="3">
        <f ca="1">0.000001*0.0000478181*($I$4*Crysol!G164+$I$5*Crysol!H164+$I$6*Crysol!I164)-$I$7</f>
        <v>1.527242415560444E-5</v>
      </c>
      <c r="F164" s="3">
        <f t="shared" ca="1" si="10"/>
        <v>0.19258989247058098</v>
      </c>
      <c r="K164" s="20">
        <v>0.20520375669999999</v>
      </c>
      <c r="L164" s="20">
        <v>3.4306E-5</v>
      </c>
      <c r="M164" s="20">
        <v>2.32781E-5</v>
      </c>
      <c r="O164" s="3">
        <f ca="1">0.000001*0.0000478181*($S$4*Crysol!G164+$S$5*Crysol!H164+$S$6*Crysol!I164)-$S$7</f>
        <v>9.9677789364724397E-5</v>
      </c>
      <c r="P164" s="3">
        <f t="shared" ca="1" si="11"/>
        <v>7.8865250355493792</v>
      </c>
      <c r="U164" s="22">
        <v>0.20520375669999999</v>
      </c>
      <c r="V164" s="22">
        <v>3.2043490000000001E-4</v>
      </c>
      <c r="W164" s="22">
        <v>2.2622599999999999E-5</v>
      </c>
      <c r="Y164" s="3">
        <f ca="1">0.000001*0.0000478181*($AC$4*Crysol!G164+$AC$5*Crysol!H164+$AC$6*Crysol!I164)-$AC$7</f>
        <v>3.2848073313935779E-4</v>
      </c>
      <c r="Z164" s="3">
        <f t="shared" ca="1" si="12"/>
        <v>0.12649023806141699</v>
      </c>
      <c r="AE164" s="24">
        <v>0.20520375669999999</v>
      </c>
      <c r="AF164" s="24">
        <v>1.0791117E-3</v>
      </c>
      <c r="AG164" s="24">
        <v>2.2996299999999999E-5</v>
      </c>
      <c r="AI164" s="3">
        <f ca="1">0.000001*0.0000478181*($AM$4*Crysol!G164+$AM$5*Crysol!H164+$AM$6*Crysol!I164)-$AM$7</f>
        <v>1.0141229002638859E-3</v>
      </c>
      <c r="AJ164" s="3">
        <f t="shared" ca="1" si="13"/>
        <v>7.9865846852889195</v>
      </c>
      <c r="AO164" s="26">
        <v>0.20520375669999999</v>
      </c>
      <c r="AP164" s="26">
        <v>1.9467166E-3</v>
      </c>
      <c r="AQ164" s="26">
        <v>3.0630799999999998E-5</v>
      </c>
      <c r="AS164" s="3">
        <f ca="1">0.000001*0.0000478181*($AW$4*Crysol!G164+$AW$5*Crysol!H164+$AW$6*Crysol!I164)-$AW$7</f>
        <v>1.9963764284773146E-3</v>
      </c>
      <c r="AT164" s="3">
        <f t="shared" ca="1" si="14"/>
        <v>2.6284138749626416</v>
      </c>
    </row>
    <row r="165" spans="1:46" x14ac:dyDescent="0.25">
      <c r="A165" s="17">
        <v>0.2063854635</v>
      </c>
      <c r="B165" s="17">
        <v>-1.10587E-5</v>
      </c>
      <c r="C165" s="17">
        <v>2.1715299999999999E-5</v>
      </c>
      <c r="E165" s="3">
        <f ca="1">0.000001*0.0000478181*($I$4*Crysol!G165+$I$5*Crysol!H165+$I$6*Crysol!I165)-$I$7</f>
        <v>1.4804579877251328E-5</v>
      </c>
      <c r="F165" s="3">
        <f t="shared" ca="1" si="10"/>
        <v>1.4185202237224792</v>
      </c>
      <c r="K165" s="20">
        <v>0.2063854635</v>
      </c>
      <c r="L165" s="20">
        <v>7.6164700000000006E-5</v>
      </c>
      <c r="M165" s="20">
        <v>2.3005400000000002E-5</v>
      </c>
      <c r="O165" s="3">
        <f ca="1">0.000001*0.0000478181*($S$4*Crysol!G165+$S$5*Crysol!H165+$S$6*Crysol!I165)-$S$7</f>
        <v>9.7075229636390688E-5</v>
      </c>
      <c r="P165" s="3">
        <f t="shared" ca="1" si="11"/>
        <v>0.82617203109767834</v>
      </c>
      <c r="U165" s="22">
        <v>0.2063854635</v>
      </c>
      <c r="V165" s="22">
        <v>3.1030149999999998E-4</v>
      </c>
      <c r="W165" s="22">
        <v>2.3071E-5</v>
      </c>
      <c r="Y165" s="3">
        <f ca="1">0.000001*0.0000478181*($AC$4*Crysol!G165+$AC$5*Crysol!H165+$AC$6*Crysol!I165)-$AC$7</f>
        <v>3.1842356946410719E-4</v>
      </c>
      <c r="Z165" s="3">
        <f t="shared" ca="1" si="12"/>
        <v>0.12393688045820773</v>
      </c>
      <c r="AE165" s="24">
        <v>0.2063854635</v>
      </c>
      <c r="AF165" s="24">
        <v>1.0331295E-3</v>
      </c>
      <c r="AG165" s="24">
        <v>2.2827799999999999E-5</v>
      </c>
      <c r="AI165" s="3">
        <f ca="1">0.000001*0.0000478181*($AM$4*Crysol!G165+$AM$5*Crysol!H165+$AM$6*Crysol!I165)-$AM$7</f>
        <v>9.8535210628657947E-4</v>
      </c>
      <c r="AJ165" s="3">
        <f t="shared" ca="1" si="13"/>
        <v>4.3804304796952964</v>
      </c>
      <c r="AO165" s="26">
        <v>0.2063854635</v>
      </c>
      <c r="AP165" s="26">
        <v>1.8616784E-3</v>
      </c>
      <c r="AQ165" s="26">
        <v>3.00692E-5</v>
      </c>
      <c r="AS165" s="3">
        <f ca="1">0.000001*0.0000478181*($AW$4*Crysol!G165+$AW$5*Crysol!H165+$AW$6*Crysol!I165)-$AW$7</f>
        <v>1.9357739720318502E-3</v>
      </c>
      <c r="AT165" s="3">
        <f t="shared" ca="1" si="14"/>
        <v>6.0721258344862887</v>
      </c>
    </row>
    <row r="166" spans="1:46" x14ac:dyDescent="0.25">
      <c r="A166" s="17">
        <v>0.20756715540000001</v>
      </c>
      <c r="B166" s="17">
        <v>6.8025999999999999E-6</v>
      </c>
      <c r="C166" s="17">
        <v>2.1919599999999999E-5</v>
      </c>
      <c r="E166" s="3">
        <f ca="1">0.000001*0.0000478181*($I$4*Crysol!G166+$I$5*Crysol!H166+$I$6*Crysol!I166)-$I$7</f>
        <v>1.4336741497890876E-5</v>
      </c>
      <c r="F166" s="3">
        <f t="shared" ca="1" si="10"/>
        <v>0.11814144962229799</v>
      </c>
      <c r="K166" s="20">
        <v>0.20756715540000001</v>
      </c>
      <c r="L166" s="20">
        <v>9.8643199999999998E-5</v>
      </c>
      <c r="M166" s="20">
        <v>2.2608000000000001E-5</v>
      </c>
      <c r="O166" s="3">
        <f ca="1">0.000001*0.0000478181*($S$4*Crysol!G166+$S$5*Crysol!H166+$S$6*Crysol!I166)-$S$7</f>
        <v>9.4472702723421932E-5</v>
      </c>
      <c r="P166" s="3">
        <f t="shared" ca="1" si="11"/>
        <v>3.4029173011036876E-2</v>
      </c>
      <c r="U166" s="22">
        <v>0.20756715540000001</v>
      </c>
      <c r="V166" s="22">
        <v>3.4590640000000002E-4</v>
      </c>
      <c r="W166" s="22">
        <v>2.26123E-5</v>
      </c>
      <c r="Y166" s="3">
        <f ca="1">0.000001*0.0000478181*($AC$4*Crysol!G166+$AC$5*Crysol!H166+$AC$6*Crysol!I166)-$AC$7</f>
        <v>3.0836653259843299E-4</v>
      </c>
      <c r="Z166" s="3">
        <f t="shared" ca="1" si="12"/>
        <v>2.7561064738833627</v>
      </c>
      <c r="AE166" s="24">
        <v>0.20756715540000001</v>
      </c>
      <c r="AF166" s="24">
        <v>9.838691000000001E-4</v>
      </c>
      <c r="AG166" s="24">
        <v>2.2568499999999999E-5</v>
      </c>
      <c r="AI166" s="3">
        <f ca="1">0.000001*0.0000478181*($AM$4*Crysol!G166+$AM$5*Crysol!H166+$AM$6*Crysol!I166)-$AM$7</f>
        <v>9.5658167507677982E-4</v>
      </c>
      <c r="AJ166" s="3">
        <f t="shared" ca="1" si="13"/>
        <v>1.4619069062109773</v>
      </c>
      <c r="AO166" s="26">
        <v>0.20756715540000001</v>
      </c>
      <c r="AP166" s="26">
        <v>1.7908907000000001E-3</v>
      </c>
      <c r="AQ166" s="26">
        <v>2.92131E-5</v>
      </c>
      <c r="AS166" s="3">
        <f ca="1">0.000001*0.0000478181*($AW$4*Crysol!G166+$AW$5*Crysol!H166+$AW$6*Crysol!I166)-$AW$7</f>
        <v>1.8751722797155249E-3</v>
      </c>
      <c r="AT166" s="3">
        <f t="shared" ca="1" si="14"/>
        <v>8.3235778065420991</v>
      </c>
    </row>
    <row r="167" spans="1:46" x14ac:dyDescent="0.25">
      <c r="A167" s="17">
        <v>0.20874883229999999</v>
      </c>
      <c r="B167" s="17">
        <v>1.3896900000000001E-5</v>
      </c>
      <c r="C167" s="17">
        <v>2.1846699999999999E-5</v>
      </c>
      <c r="E167" s="3">
        <f ca="1">0.000001*0.0000478181*($I$4*Crysol!G167+$I$5*Crysol!H167+$I$6*Crysol!I167)-$I$7</f>
        <v>1.3868909057113666E-5</v>
      </c>
      <c r="F167" s="3">
        <f t="shared" ca="1" si="10"/>
        <v>1.6415849666851033E-6</v>
      </c>
      <c r="K167" s="20">
        <v>0.20874883229999999</v>
      </c>
      <c r="L167" s="20">
        <v>9.7037899999999995E-5</v>
      </c>
      <c r="M167" s="20">
        <v>2.2185199999999999E-5</v>
      </c>
      <c r="O167" s="3">
        <f ca="1">0.000001*0.0000478181*($S$4*Crysol!G167+$S$5*Crysol!H167+$S$6*Crysol!I167)-$S$7</f>
        <v>9.1870208846055616E-5</v>
      </c>
      <c r="P167" s="3">
        <f t="shared" ca="1" si="11"/>
        <v>5.4258327672451548E-2</v>
      </c>
      <c r="U167" s="22">
        <v>0.20874883229999999</v>
      </c>
      <c r="V167" s="22">
        <v>3.0446109999999999E-4</v>
      </c>
      <c r="W167" s="22">
        <v>2.2535500000000001E-5</v>
      </c>
      <c r="Y167" s="3">
        <f ca="1">0.000001*0.0000478181*($AC$4*Crysol!G167+$AC$5*Crysol!H167+$AC$6*Crysol!I167)-$AC$7</f>
        <v>2.9830962339340652E-4</v>
      </c>
      <c r="Z167" s="3">
        <f t="shared" ca="1" si="12"/>
        <v>7.451168025464662E-2</v>
      </c>
      <c r="AE167" s="24">
        <v>0.20874883229999999</v>
      </c>
      <c r="AF167" s="24">
        <v>9.9637050000000007E-4</v>
      </c>
      <c r="AG167" s="24">
        <v>2.1964099999999999E-5</v>
      </c>
      <c r="AI167" s="3">
        <f ca="1">0.000001*0.0000478181*($AM$4*Crysol!G167+$AM$5*Crysol!H167+$AM$6*Crysol!I167)-$AM$7</f>
        <v>9.2781160906916951E-4</v>
      </c>
      <c r="AJ167" s="3">
        <f t="shared" ca="1" si="13"/>
        <v>9.7431803641745578</v>
      </c>
      <c r="AO167" s="26">
        <v>0.20874883229999999</v>
      </c>
      <c r="AP167" s="26">
        <v>1.7836229E-3</v>
      </c>
      <c r="AQ167" s="26">
        <v>2.86845E-5</v>
      </c>
      <c r="AS167" s="3">
        <f ca="1">0.000001*0.0000478181*($AW$4*Crysol!G167+$AW$5*Crysol!H167+$AW$6*Crysol!I167)-$AW$7</f>
        <v>1.8145713566567251E-3</v>
      </c>
      <c r="AT167" s="3">
        <f t="shared" ca="1" si="14"/>
        <v>1.1640816000706193</v>
      </c>
    </row>
    <row r="168" spans="1:46" x14ac:dyDescent="0.25">
      <c r="A168" s="17">
        <v>0.2099304944</v>
      </c>
      <c r="B168" s="17">
        <v>-2.5901399999999999E-5</v>
      </c>
      <c r="C168" s="17">
        <v>2.08029E-5</v>
      </c>
      <c r="E168" s="3">
        <f ca="1">0.000001*0.0000478181*($I$4*Crysol!G168+$I$5*Crysol!H168+$I$6*Crysol!I168)-$I$7</f>
        <v>1.3401082475738552E-5</v>
      </c>
      <c r="F168" s="3">
        <f t="shared" ca="1" si="10"/>
        <v>3.5693752064358035</v>
      </c>
      <c r="K168" s="20">
        <v>0.2099304944</v>
      </c>
      <c r="L168" s="20">
        <v>2.7081999999999999E-5</v>
      </c>
      <c r="M168" s="20">
        <v>2.1514599999999999E-5</v>
      </c>
      <c r="O168" s="3">
        <f ca="1">0.000001*0.0000478181*($S$4*Crysol!G168+$S$5*Crysol!H168+$S$6*Crysol!I168)-$S$7</f>
        <v>8.9267747563816878E-5</v>
      </c>
      <c r="P168" s="3">
        <f t="shared" ca="1" si="11"/>
        <v>8.354398113815904</v>
      </c>
      <c r="U168" s="22">
        <v>0.2099304944</v>
      </c>
      <c r="V168" s="22">
        <v>2.2080219999999999E-4</v>
      </c>
      <c r="W168" s="22">
        <v>2.2133600000000001E-5</v>
      </c>
      <c r="Y168" s="3">
        <f ca="1">0.000001*0.0000478181*($AC$4*Crysol!G168+$AC$5*Crysol!H168+$AC$6*Crysol!I168)-$AC$7</f>
        <v>2.8825284014688524E-4</v>
      </c>
      <c r="Z168" s="3">
        <f t="shared" ca="1" si="12"/>
        <v>9.2868415830554376</v>
      </c>
      <c r="AE168" s="24">
        <v>0.2099304944</v>
      </c>
      <c r="AF168" s="24">
        <v>9.2559049999999996E-4</v>
      </c>
      <c r="AG168" s="24">
        <v>2.1684200000000002E-5</v>
      </c>
      <c r="AI168" s="3">
        <f ca="1">0.000001*0.0000478181*($AM$4*Crysol!G168+$AM$5*Crysol!H168+$AM$6*Crysol!I168)-$AM$7</f>
        <v>8.9904190339438496E-4</v>
      </c>
      <c r="AJ168" s="3">
        <f t="shared" ca="1" si="13"/>
        <v>1.498981692641935</v>
      </c>
      <c r="AO168" s="26">
        <v>0.2099304944</v>
      </c>
      <c r="AP168" s="26">
        <v>1.6094763E-3</v>
      </c>
      <c r="AQ168" s="26">
        <v>2.8993399999999999E-5</v>
      </c>
      <c r="AS168" s="3">
        <f ca="1">0.000001*0.0000478181*($AW$4*Crysol!G168+$AW$5*Crysol!H168+$AW$6*Crysol!I168)-$AW$7</f>
        <v>1.7539711925986809E-3</v>
      </c>
      <c r="AT168" s="3">
        <f t="shared" ca="1" si="14"/>
        <v>24.837432430820815</v>
      </c>
    </row>
    <row r="169" spans="1:46" x14ac:dyDescent="0.25">
      <c r="A169" s="17">
        <v>0.21111212670000001</v>
      </c>
      <c r="B169" s="17">
        <v>3.3906000000000002E-6</v>
      </c>
      <c r="C169" s="17">
        <v>2.11595E-5</v>
      </c>
      <c r="E169" s="3">
        <f ca="1">0.000001*0.0000478181*($I$4*Crysol!G169+$I$5*Crysol!H169+$I$6*Crysol!I169)-$I$7</f>
        <v>1.313984918057851E-5</v>
      </c>
      <c r="F169" s="3">
        <f t="shared" ca="1" si="10"/>
        <v>0.21229097864735277</v>
      </c>
      <c r="K169" s="20">
        <v>0.21111212670000001</v>
      </c>
      <c r="L169" s="20">
        <v>7.1914800000000005E-5</v>
      </c>
      <c r="M169" s="20">
        <v>2.1475300000000001E-5</v>
      </c>
      <c r="O169" s="3">
        <f ca="1">0.000001*0.0000478181*($S$4*Crysol!G169+$S$5*Crysol!H169+$S$6*Crysol!I169)-$S$7</f>
        <v>8.7767739001797055E-5</v>
      </c>
      <c r="P169" s="3">
        <f t="shared" ca="1" si="11"/>
        <v>0.5449304774432786</v>
      </c>
      <c r="U169" s="22">
        <v>0.21111212670000001</v>
      </c>
      <c r="V169" s="22">
        <v>3.0968960000000002E-4</v>
      </c>
      <c r="W169" s="22">
        <v>2.2121699999999999E-5</v>
      </c>
      <c r="Y169" s="3">
        <f ca="1">0.000001*0.0000478181*($AC$4*Crysol!G169+$AC$5*Crysol!H169+$AC$6*Crysol!I169)-$AC$7</f>
        <v>2.821188109172983E-4</v>
      </c>
      <c r="Z169" s="3">
        <f t="shared" ca="1" si="12"/>
        <v>1.5533216483556636</v>
      </c>
      <c r="AE169" s="24">
        <v>0.21111212670000001</v>
      </c>
      <c r="AF169" s="24">
        <v>8.8810759999999995E-4</v>
      </c>
      <c r="AG169" s="24">
        <v>2.1481700000000001E-5</v>
      </c>
      <c r="AI169" s="3">
        <f ca="1">0.000001*0.0000478181*($AM$4*Crysol!G169+$AM$5*Crysol!H169+$AM$6*Crysol!I169)-$AM$7</f>
        <v>8.8050013904566451E-4</v>
      </c>
      <c r="AJ169" s="3">
        <f t="shared" ca="1" si="13"/>
        <v>0.1254128882075643</v>
      </c>
      <c r="AO169" s="26">
        <v>0.21111212670000001</v>
      </c>
      <c r="AP169" s="26">
        <v>1.6255248E-3</v>
      </c>
      <c r="AQ169" s="26">
        <v>2.8806000000000002E-5</v>
      </c>
      <c r="AS169" s="3">
        <f ca="1">0.000001*0.0000478181*($AW$4*Crysol!G169+$AW$5*Crysol!H169+$AW$6*Crysol!I169)-$AW$7</f>
        <v>1.7134201286710077E-3</v>
      </c>
      <c r="AT169" s="3">
        <f t="shared" ca="1" si="14"/>
        <v>9.3103428970231814</v>
      </c>
    </row>
    <row r="170" spans="1:46" x14ac:dyDescent="0.25">
      <c r="A170" s="17">
        <v>0.212293759</v>
      </c>
      <c r="B170" s="17">
        <v>2.4251299999999999E-5</v>
      </c>
      <c r="C170" s="17">
        <v>2.0621599999999999E-5</v>
      </c>
      <c r="E170" s="3">
        <f ca="1">0.000001*0.0000478181*($I$4*Crysol!G170+$I$5*Crysol!H170+$I$6*Crysol!I170)-$I$7</f>
        <v>1.2891526797716766E-5</v>
      </c>
      <c r="F170" s="3">
        <f t="shared" ca="1" si="10"/>
        <v>0.30345521435312078</v>
      </c>
      <c r="K170" s="20">
        <v>0.212293759</v>
      </c>
      <c r="L170" s="20">
        <v>6.8947600000000004E-5</v>
      </c>
      <c r="M170" s="20">
        <v>2.1651400000000001E-5</v>
      </c>
      <c r="O170" s="3">
        <f ca="1">0.000001*0.0000478181*($S$4*Crysol!G170+$S$5*Crysol!H170+$S$6*Crysol!I170)-$S$7</f>
        <v>8.6336627334427036E-5</v>
      </c>
      <c r="P170" s="3">
        <f t="shared" ca="1" si="11"/>
        <v>0.6450280683596189</v>
      </c>
      <c r="U170" s="22">
        <v>0.212293759</v>
      </c>
      <c r="V170" s="22">
        <v>2.7232489999999999E-4</v>
      </c>
      <c r="W170" s="22">
        <v>2.1765099999999999E-5</v>
      </c>
      <c r="Y170" s="3">
        <f ca="1">0.000001*0.0000478181*($AC$4*Crysol!G170+$AC$5*Crysol!H170+$AC$6*Crysol!I170)-$AC$7</f>
        <v>2.762299297842798E-4</v>
      </c>
      <c r="Z170" s="3">
        <f t="shared" ca="1" si="12"/>
        <v>3.2190473697902705E-2</v>
      </c>
      <c r="AE170" s="24">
        <v>0.212293759</v>
      </c>
      <c r="AF170" s="24">
        <v>8.5137190000000005E-4</v>
      </c>
      <c r="AG170" s="24">
        <v>2.1630399999999999E-5</v>
      </c>
      <c r="AI170" s="3">
        <f ca="1">0.000001*0.0000478181*($AM$4*Crysol!G170+$AM$5*Crysol!H170+$AM$6*Crysol!I170)-$AM$7</f>
        <v>8.625975543604537E-4</v>
      </c>
      <c r="AJ170" s="3">
        <f t="shared" ca="1" si="13"/>
        <v>0.26933589135698138</v>
      </c>
      <c r="AO170" s="26">
        <v>0.212293759</v>
      </c>
      <c r="AP170" s="26">
        <v>1.5971619E-3</v>
      </c>
      <c r="AQ170" s="26">
        <v>2.8162800000000001E-5</v>
      </c>
      <c r="AS170" s="3">
        <f ca="1">0.000001*0.0000478181*($AW$4*Crysol!G170+$AW$5*Crysol!H170+$AW$6*Crysol!I170)-$AW$7</f>
        <v>1.6741219961867683E-3</v>
      </c>
      <c r="AT170" s="3">
        <f t="shared" ca="1" si="14"/>
        <v>7.4675741147925399</v>
      </c>
    </row>
    <row r="171" spans="1:46" x14ac:dyDescent="0.25">
      <c r="A171" s="17">
        <v>0.21347536149999999</v>
      </c>
      <c r="B171" s="17">
        <v>2.60071E-5</v>
      </c>
      <c r="C171" s="17">
        <v>2.0611900000000002E-5</v>
      </c>
      <c r="E171" s="3">
        <f ca="1">0.000001*0.0000478181*($I$4*Crysol!G171+$I$5*Crysol!H171+$I$6*Crysol!I171)-$I$7</f>
        <v>1.2643210677384427E-5</v>
      </c>
      <c r="F171" s="3">
        <f t="shared" ca="1" si="10"/>
        <v>0.42036803717959359</v>
      </c>
      <c r="K171" s="20">
        <v>0.21347536149999999</v>
      </c>
      <c r="L171" s="20">
        <v>7.9207899999999998E-5</v>
      </c>
      <c r="M171" s="20">
        <v>2.1303900000000001E-5</v>
      </c>
      <c r="O171" s="3">
        <f ca="1">0.000001*0.0000478181*($S$4*Crysol!G171+$S$5*Crysol!H171+$S$6*Crysol!I171)-$S$7</f>
        <v>8.4905551758764858E-5</v>
      </c>
      <c r="P171" s="3">
        <f t="shared" ca="1" si="11"/>
        <v>7.1527586860941683E-2</v>
      </c>
      <c r="U171" s="22">
        <v>0.21347536149999999</v>
      </c>
      <c r="V171" s="22">
        <v>2.8070489999999998E-4</v>
      </c>
      <c r="W171" s="22">
        <v>2.2234300000000002E-5</v>
      </c>
      <c r="Y171" s="3">
        <f ca="1">0.000001*0.0000478181*($AC$4*Crysol!G171+$AC$5*Crysol!H171+$AC$6*Crysol!I171)-$AC$7</f>
        <v>2.7034119716502308E-4</v>
      </c>
      <c r="Z171" s="3">
        <f t="shared" ca="1" si="12"/>
        <v>0.21726160377401277</v>
      </c>
      <c r="AE171" s="24">
        <v>0.21347536149999999</v>
      </c>
      <c r="AF171" s="24">
        <v>8.4286189999999996E-4</v>
      </c>
      <c r="AG171" s="24">
        <v>2.14408E-5</v>
      </c>
      <c r="AI171" s="3">
        <f ca="1">0.000001*0.0000478181*($AM$4*Crysol!G171+$AM$5*Crysol!H171+$AM$6*Crysol!I171)-$AM$7</f>
        <v>8.4469542116681444E-4</v>
      </c>
      <c r="AJ171" s="3">
        <f t="shared" ca="1" si="13"/>
        <v>7.3129042055288815E-3</v>
      </c>
      <c r="AO171" s="26">
        <v>0.21347536149999999</v>
      </c>
      <c r="AP171" s="26">
        <v>1.4684487E-3</v>
      </c>
      <c r="AQ171" s="26">
        <v>2.8850999999999999E-5</v>
      </c>
      <c r="AS171" s="3">
        <f ca="1">0.000001*0.0000478181*($AW$4*Crysol!G171+$AW$5*Crysol!H171+$AW$6*Crysol!I171)-$AW$7</f>
        <v>1.6348248547759354E-3</v>
      </c>
      <c r="AT171" s="3">
        <f t="shared" ca="1" si="14"/>
        <v>33.255265856601014</v>
      </c>
    </row>
    <row r="172" spans="1:46" x14ac:dyDescent="0.25">
      <c r="A172" s="17">
        <v>0.21465694900000001</v>
      </c>
      <c r="B172" s="17">
        <v>2.8450400000000001E-5</v>
      </c>
      <c r="C172" s="17">
        <v>2.0806500000000001E-5</v>
      </c>
      <c r="E172" s="3">
        <f ca="1">0.000001*0.0000478181*($I$4*Crysol!G172+$I$5*Crysol!H172+$I$6*Crysol!I172)-$I$7</f>
        <v>1.2394897709331967E-5</v>
      </c>
      <c r="F172" s="3">
        <f t="shared" ca="1" si="10"/>
        <v>0.59545607739529283</v>
      </c>
      <c r="K172" s="20">
        <v>0.21465694900000001</v>
      </c>
      <c r="L172" s="20">
        <v>6.2039300000000001E-5</v>
      </c>
      <c r="M172" s="20">
        <v>2.1376799999999998E-5</v>
      </c>
      <c r="O172" s="3">
        <f ca="1">0.000001*0.0000478181*($S$4*Crysol!G172+$S$5*Crysol!H172+$S$6*Crysol!I172)-$S$7</f>
        <v>8.3474494350069649E-5</v>
      </c>
      <c r="P172" s="3">
        <f t="shared" ca="1" si="11"/>
        <v>1.0054708007839122</v>
      </c>
      <c r="U172" s="22">
        <v>0.21465694900000001</v>
      </c>
      <c r="V172" s="22">
        <v>2.1588980000000001E-4</v>
      </c>
      <c r="W172" s="22">
        <v>2.1682300000000001E-5</v>
      </c>
      <c r="Y172" s="3">
        <f ca="1">0.000001*0.0000478181*($AC$4*Crysol!G172+$AC$5*Crysol!H172+$AC$6*Crysol!I172)-$AC$7</f>
        <v>2.6445253930101534E-4</v>
      </c>
      <c r="Z172" s="3">
        <f t="shared" ca="1" si="12"/>
        <v>5.016440370323112</v>
      </c>
      <c r="AE172" s="24">
        <v>0.21465694900000001</v>
      </c>
      <c r="AF172" s="24">
        <v>8.3338810000000004E-4</v>
      </c>
      <c r="AG172" s="24">
        <v>2.1522199999999999E-5</v>
      </c>
      <c r="AI172" s="3">
        <f ca="1">0.000001*0.0000478181*($AM$4*Crysol!G172+$AM$5*Crysol!H172+$AM$6*Crysol!I172)-$AM$7</f>
        <v>8.2679351523403267E-4</v>
      </c>
      <c r="AJ172" s="3">
        <f t="shared" ca="1" si="13"/>
        <v>9.3886161676013338E-2</v>
      </c>
      <c r="AO172" s="26">
        <v>0.21465694900000001</v>
      </c>
      <c r="AP172" s="26">
        <v>1.4066959E-3</v>
      </c>
      <c r="AQ172" s="26">
        <v>2.8454199999999999E-5</v>
      </c>
      <c r="AS172" s="3">
        <f ca="1">0.000001*0.0000478181*($AW$4*Crysol!G172+$AW$5*Crysol!H172+$AW$6*Crysol!I172)-$AW$7</f>
        <v>1.5955282122275542E-3</v>
      </c>
      <c r="AT172" s="3">
        <f t="shared" ca="1" si="14"/>
        <v>44.041272890707731</v>
      </c>
    </row>
    <row r="173" spans="1:46" x14ac:dyDescent="0.25">
      <c r="A173" s="17">
        <v>0.21583852170000001</v>
      </c>
      <c r="B173" s="17">
        <v>-1.02814E-5</v>
      </c>
      <c r="C173" s="17">
        <v>2.1089200000000001E-5</v>
      </c>
      <c r="E173" s="3">
        <f ca="1">0.000001*0.0000478181*($I$4*Crysol!G173+$I$5*Crysol!H173+$I$6*Crysol!I173)-$I$7</f>
        <v>1.2146587851529009E-5</v>
      </c>
      <c r="F173" s="3">
        <f t="shared" ca="1" si="10"/>
        <v>1.1309942928237366</v>
      </c>
      <c r="K173" s="20">
        <v>0.21583852170000001</v>
      </c>
      <c r="L173" s="20">
        <v>7.6721899999999995E-5</v>
      </c>
      <c r="M173" s="20">
        <v>2.16881E-5</v>
      </c>
      <c r="O173" s="3">
        <f ca="1">0.000001*0.0000478181*($S$4*Crysol!G173+$S$5*Crysol!H173+$S$6*Crysol!I173)-$S$7</f>
        <v>8.2043454866115233E-5</v>
      </c>
      <c r="P173" s="3">
        <f t="shared" ca="1" si="11"/>
        <v>6.0205209815618055E-2</v>
      </c>
      <c r="U173" s="22">
        <v>0.21583852170000001</v>
      </c>
      <c r="V173" s="22">
        <v>2.511123E-4</v>
      </c>
      <c r="W173" s="22">
        <v>2.1739800000000001E-5</v>
      </c>
      <c r="Y173" s="3">
        <f ca="1">0.000001*0.0000478181*($AC$4*Crysol!G173+$AC$5*Crysol!H173+$AC$6*Crysol!I173)-$AC$7</f>
        <v>2.5856395519552013E-4</v>
      </c>
      <c r="Z173" s="3">
        <f t="shared" ca="1" si="12"/>
        <v>0.11748824407629418</v>
      </c>
      <c r="AE173" s="24">
        <v>0.21583852170000001</v>
      </c>
      <c r="AF173" s="24">
        <v>8.1340220000000003E-4</v>
      </c>
      <c r="AG173" s="24">
        <v>2.1088199999999999E-5</v>
      </c>
      <c r="AI173" s="3">
        <f ca="1">0.000001*0.0000478181*($AM$4*Crysol!G173+$AM$5*Crysol!H173+$AM$6*Crysol!I173)-$AM$7</f>
        <v>8.0889183353196421E-4</v>
      </c>
      <c r="AJ173" s="3">
        <f t="shared" ca="1" si="13"/>
        <v>4.5745105768742779E-2</v>
      </c>
      <c r="AO173" s="26">
        <v>0.21583852170000001</v>
      </c>
      <c r="AP173" s="26">
        <v>1.3806128000000001E-3</v>
      </c>
      <c r="AQ173" s="26">
        <v>2.82398E-5</v>
      </c>
      <c r="AS173" s="3">
        <f ca="1">0.000001*0.0000478181*($AW$4*Crysol!G173+$AW$5*Crysol!H173+$AW$6*Crysol!I173)-$AW$7</f>
        <v>1.556232061890127E-3</v>
      </c>
      <c r="AT173" s="3">
        <f t="shared" ca="1" si="14"/>
        <v>38.674175331399809</v>
      </c>
    </row>
    <row r="174" spans="1:46" x14ac:dyDescent="0.25">
      <c r="A174" s="17">
        <v>0.21702006460000001</v>
      </c>
      <c r="B174" s="17">
        <v>2.1730100000000001E-5</v>
      </c>
      <c r="C174" s="17">
        <v>2.06129E-5</v>
      </c>
      <c r="E174" s="3">
        <f ca="1">0.000001*0.0000478181*($I$4*Crysol!G174+$I$5*Crysol!H174+$I$6*Crysol!I174)-$I$7</f>
        <v>1.1898284256255443E-5</v>
      </c>
      <c r="F174" s="3">
        <f t="shared" ca="1" si="10"/>
        <v>0.22750412166415401</v>
      </c>
      <c r="K174" s="20">
        <v>0.21702006460000001</v>
      </c>
      <c r="L174" s="20">
        <v>5.0558500000000001E-5</v>
      </c>
      <c r="M174" s="20">
        <v>2.1471099999999998E-5</v>
      </c>
      <c r="O174" s="3">
        <f ca="1">0.000001*0.0000478181*($S$4*Crysol!G174+$S$5*Crysol!H174+$S$6*Crysol!I174)-$S$7</f>
        <v>8.0612451473868578E-5</v>
      </c>
      <c r="P174" s="3">
        <f t="shared" ca="1" si="11"/>
        <v>1.9592712800658072</v>
      </c>
      <c r="U174" s="22">
        <v>0.21702006460000001</v>
      </c>
      <c r="V174" s="22">
        <v>2.5002029999999999E-4</v>
      </c>
      <c r="W174" s="22">
        <v>2.1303700000000001E-5</v>
      </c>
      <c r="Y174" s="3">
        <f ca="1">0.000001*0.0000478181*($AC$4*Crysol!G174+$AC$5*Crysol!H174+$AC$6*Crysol!I174)-$AC$7</f>
        <v>2.5267551960378654E-4</v>
      </c>
      <c r="Z174" s="3">
        <f t="shared" ca="1" si="12"/>
        <v>1.5534268818393877E-2</v>
      </c>
      <c r="AE174" s="24">
        <v>0.21702006460000001</v>
      </c>
      <c r="AF174" s="24">
        <v>7.9649660000000004E-4</v>
      </c>
      <c r="AG174" s="24">
        <v>2.1021300000000001E-5</v>
      </c>
      <c r="AI174" s="3">
        <f ca="1">0.000001*0.0000478181*($AM$4*Crysol!G174+$AM$5*Crysol!H174+$AM$6*Crysol!I174)-$AM$7</f>
        <v>7.9099060332146656E-4</v>
      </c>
      <c r="AJ174" s="3">
        <f t="shared" ca="1" si="13"/>
        <v>6.8604523112153107E-2</v>
      </c>
      <c r="AO174" s="26">
        <v>0.21702006460000001</v>
      </c>
      <c r="AP174" s="26">
        <v>1.2994825E-3</v>
      </c>
      <c r="AQ174" s="26">
        <v>2.7990499999999999E-5</v>
      </c>
      <c r="AS174" s="3">
        <f ca="1">0.000001*0.0000478181*($AW$4*Crysol!G174+$AW$5*Crysol!H174+$AW$6*Crysol!I174)-$AW$7</f>
        <v>1.5169369026261043E-3</v>
      </c>
      <c r="AT174" s="3">
        <f t="shared" ca="1" si="14"/>
        <v>60.355256085014332</v>
      </c>
    </row>
    <row r="175" spans="1:46" x14ac:dyDescent="0.25">
      <c r="A175" s="17">
        <v>0.21820159259999999</v>
      </c>
      <c r="B175" s="17">
        <v>5.5247400000000002E-5</v>
      </c>
      <c r="C175" s="17">
        <v>2.0321799999999999E-5</v>
      </c>
      <c r="E175" s="3">
        <f ca="1">0.000001*0.0000478181*($I$4*Crysol!G175+$I$5*Crysol!H175+$I$6*Crysol!I175)-$I$7</f>
        <v>1.1649983792246581E-5</v>
      </c>
      <c r="F175" s="3">
        <f t="shared" ca="1" si="10"/>
        <v>4.6025356122772756</v>
      </c>
      <c r="K175" s="20">
        <v>0.21820159259999999</v>
      </c>
      <c r="L175" s="20">
        <v>6.5436699999999996E-5</v>
      </c>
      <c r="M175" s="20">
        <v>2.1266900000000001E-5</v>
      </c>
      <c r="O175" s="3">
        <f ca="1">0.000001*0.0000478181*($S$4*Crysol!G175+$S$5*Crysol!H175+$S$6*Crysol!I175)-$S$7</f>
        <v>7.9181466127475878E-5</v>
      </c>
      <c r="P175" s="3">
        <f t="shared" ca="1" si="11"/>
        <v>0.4177017850067718</v>
      </c>
      <c r="U175" s="22">
        <v>0.21820159259999999</v>
      </c>
      <c r="V175" s="22">
        <v>2.5122110000000002E-4</v>
      </c>
      <c r="W175" s="22">
        <v>2.0805099999999998E-5</v>
      </c>
      <c r="Y175" s="3">
        <f ca="1">0.000001*0.0000478181*($AC$4*Crysol!G175+$AC$5*Crysol!H175+$AC$6*Crysol!I175)-$AC$7</f>
        <v>2.4678715826893392E-4</v>
      </c>
      <c r="Z175" s="3">
        <f t="shared" ca="1" si="12"/>
        <v>4.5419290718414503E-2</v>
      </c>
      <c r="AE175" s="24">
        <v>0.21820159259999999</v>
      </c>
      <c r="AF175" s="24">
        <v>7.7144780000000003E-4</v>
      </c>
      <c r="AG175" s="24">
        <v>2.04954E-5</v>
      </c>
      <c r="AI175" s="3">
        <f ca="1">0.000001*0.0000478181*($AM$4*Crysol!G175+$AM$5*Crysol!H175+$AM$6*Crysol!I175)-$AM$7</f>
        <v>7.7308959885675501E-4</v>
      </c>
      <c r="AJ175" s="3">
        <f t="shared" ca="1" si="13"/>
        <v>6.4169270260485151E-3</v>
      </c>
      <c r="AO175" s="26">
        <v>0.21820159259999999</v>
      </c>
      <c r="AP175" s="26">
        <v>1.3124658999999999E-3</v>
      </c>
      <c r="AQ175" s="26">
        <v>2.7371800000000001E-5</v>
      </c>
      <c r="AS175" s="3">
        <f ca="1">0.000001*0.0000478181*($AW$4*Crysol!G175+$AW$5*Crysol!H175+$AW$6*Crysol!I175)-$AW$7</f>
        <v>1.4776422388987863E-3</v>
      </c>
      <c r="AT175" s="3">
        <f t="shared" ca="1" si="14"/>
        <v>36.415724568283821</v>
      </c>
    </row>
    <row r="176" spans="1:46" x14ac:dyDescent="0.25">
      <c r="A176" s="17">
        <v>0.2193831205</v>
      </c>
      <c r="B176" s="17">
        <v>3.3985500000000002E-5</v>
      </c>
      <c r="C176" s="17">
        <v>2.07378E-5</v>
      </c>
      <c r="E176" s="3">
        <f ca="1">0.000001*0.0000478181*($I$4*Crysol!G176+$I$5*Crysol!H176+$I$6*Crysol!I176)-$I$7</f>
        <v>1.1401683349252914E-5</v>
      </c>
      <c r="F176" s="3">
        <f t="shared" ca="1" si="10"/>
        <v>1.1859580166419417</v>
      </c>
      <c r="K176" s="20">
        <v>0.2193831205</v>
      </c>
      <c r="L176" s="20">
        <v>7.8584099999999999E-5</v>
      </c>
      <c r="M176" s="20">
        <v>2.1254E-5</v>
      </c>
      <c r="O176" s="3">
        <f ca="1">0.000001*0.0000478181*($S$4*Crysol!G176+$S$5*Crysol!H176+$S$6*Crysol!I176)-$S$7</f>
        <v>7.7750480902196258E-5</v>
      </c>
      <c r="P176" s="3">
        <f t="shared" ca="1" si="11"/>
        <v>1.5383457590711091E-3</v>
      </c>
      <c r="U176" s="22">
        <v>0.2193831205</v>
      </c>
      <c r="V176" s="22">
        <v>2.4531489999999998E-4</v>
      </c>
      <c r="W176" s="22">
        <v>2.1117499999999999E-5</v>
      </c>
      <c r="Y176" s="3">
        <f ca="1">0.000001*0.0000478181*($AC$4*Crysol!G176+$AC$5*Crysol!H176+$AC$6*Crysol!I176)-$AC$7</f>
        <v>2.4089879743244958E-4</v>
      </c>
      <c r="Z176" s="3">
        <f t="shared" ca="1" si="12"/>
        <v>4.3731391616714965E-2</v>
      </c>
      <c r="AE176" s="24">
        <v>0.2193831205</v>
      </c>
      <c r="AF176" s="24">
        <v>7.0687569999999995E-4</v>
      </c>
      <c r="AG176" s="24">
        <v>2.0747600000000001E-5</v>
      </c>
      <c r="AI176" s="3">
        <f ca="1">0.000001*0.0000478181*($AM$4*Crysol!G176+$AM$5*Crysol!H176+$AM$6*Crysol!I176)-$AM$7</f>
        <v>7.5518859590711571E-4</v>
      </c>
      <c r="AJ176" s="3">
        <f t="shared" ca="1" si="13"/>
        <v>5.4223857147709129</v>
      </c>
      <c r="AO176" s="26">
        <v>0.2193831205</v>
      </c>
      <c r="AP176" s="26">
        <v>1.2575208999999999E-3</v>
      </c>
      <c r="AQ176" s="26">
        <v>2.79818E-5</v>
      </c>
      <c r="AS176" s="3">
        <f ca="1">0.000001*0.0000478181*($AW$4*Crysol!G176+$AW$5*Crysol!H176+$AW$6*Crysol!I176)-$AW$7</f>
        <v>1.4383475784972171E-3</v>
      </c>
      <c r="AT176" s="3">
        <f t="shared" ca="1" si="14"/>
        <v>41.76127157055749</v>
      </c>
    </row>
    <row r="177" spans="1:46" x14ac:dyDescent="0.25">
      <c r="A177" s="17">
        <v>0.22056460380000001</v>
      </c>
      <c r="B177" s="17">
        <v>-1.2093E-6</v>
      </c>
      <c r="C177" s="17">
        <v>2.08999E-5</v>
      </c>
      <c r="E177" s="3">
        <f ca="1">0.000001*0.0000478181*($I$4*Crysol!G177+$I$5*Crysol!H177+$I$6*Crysol!I177)-$I$7</f>
        <v>1.1213217255675533E-5</v>
      </c>
      <c r="F177" s="3">
        <f t="shared" ca="1" si="10"/>
        <v>0.35328955773534215</v>
      </c>
      <c r="K177" s="20">
        <v>0.22056460380000001</v>
      </c>
      <c r="L177" s="20">
        <v>7.9344699999999999E-5</v>
      </c>
      <c r="M177" s="20">
        <v>2.11471E-5</v>
      </c>
      <c r="O177" s="3">
        <f ca="1">0.000001*0.0000478181*($S$4*Crysol!G177+$S$5*Crysol!H177+$S$6*Crysol!I177)-$S$7</f>
        <v>7.6650094947801581E-5</v>
      </c>
      <c r="P177" s="3">
        <f t="shared" ca="1" si="11"/>
        <v>1.623635735904792E-2</v>
      </c>
      <c r="U177" s="22">
        <v>0.22056460380000001</v>
      </c>
      <c r="V177" s="22">
        <v>2.7498000000000003E-4</v>
      </c>
      <c r="W177" s="22">
        <v>2.1361100000000001E-5</v>
      </c>
      <c r="Y177" s="3">
        <f ca="1">0.000001*0.0000478181*($AC$4*Crysol!G177+$AC$5*Crysol!H177+$AC$6*Crysol!I177)-$AC$7</f>
        <v>2.3627162942873562E-4</v>
      </c>
      <c r="Z177" s="3">
        <f t="shared" ca="1" si="12"/>
        <v>3.2836930509203976</v>
      </c>
      <c r="AE177" s="24">
        <v>0.22056460380000001</v>
      </c>
      <c r="AF177" s="24">
        <v>7.3081169999999996E-4</v>
      </c>
      <c r="AG177" s="24">
        <v>2.0747899999999998E-5</v>
      </c>
      <c r="AI177" s="3">
        <f ca="1">0.000001*0.0000478181*($AM$4*Crysol!G177+$AM$5*Crysol!H177+$AM$6*Crysol!I177)-$AM$7</f>
        <v>7.4084679285581201E-4</v>
      </c>
      <c r="AJ177" s="3">
        <f t="shared" ca="1" si="13"/>
        <v>0.23393462039840004</v>
      </c>
      <c r="AO177" s="26">
        <v>0.22056460380000001</v>
      </c>
      <c r="AP177" s="26">
        <v>1.1889127000000001E-3</v>
      </c>
      <c r="AQ177" s="26">
        <v>2.7923300000000001E-5</v>
      </c>
      <c r="AS177" s="3">
        <f ca="1">0.000001*0.0000478181*($AW$4*Crysol!G177+$AW$5*Crysol!H177+$AW$6*Crysol!I177)-$AW$7</f>
        <v>1.4064757505789476E-3</v>
      </c>
      <c r="AT177" s="3">
        <f t="shared" ca="1" si="14"/>
        <v>60.706723680859746</v>
      </c>
    </row>
    <row r="178" spans="1:46" x14ac:dyDescent="0.25">
      <c r="A178" s="17">
        <v>0.22174608709999999</v>
      </c>
      <c r="B178" s="17">
        <v>1.7932E-6</v>
      </c>
      <c r="C178" s="17">
        <v>2.0840500000000001E-5</v>
      </c>
      <c r="E178" s="3">
        <f ca="1">0.000001*0.0000478181*($I$4*Crysol!G178+$I$5*Crysol!H178+$I$6*Crysol!I178)-$I$7</f>
        <v>1.1090115230982549E-5</v>
      </c>
      <c r="F178" s="3">
        <f t="shared" ca="1" si="10"/>
        <v>0.19900384780241412</v>
      </c>
      <c r="K178" s="20">
        <v>0.22174608709999999</v>
      </c>
      <c r="L178" s="20">
        <v>1.192045E-4</v>
      </c>
      <c r="M178" s="20">
        <v>2.1038200000000001E-5</v>
      </c>
      <c r="O178" s="3">
        <f ca="1">0.000001*0.0000478181*($S$4*Crysol!G178+$S$5*Crysol!H178+$S$6*Crysol!I178)-$S$7</f>
        <v>7.591085886750283E-5</v>
      </c>
      <c r="P178" s="3">
        <f t="shared" ca="1" si="11"/>
        <v>4.2347820829301384</v>
      </c>
      <c r="U178" s="22">
        <v>0.22174608709999999</v>
      </c>
      <c r="V178" s="22">
        <v>2.197763E-4</v>
      </c>
      <c r="W178" s="22">
        <v>2.12293E-5</v>
      </c>
      <c r="Y178" s="3">
        <f ca="1">0.000001*0.0000478181*($AC$4*Crysol!G178+$AC$5*Crysol!H178+$AC$6*Crysol!I178)-$AC$7</f>
        <v>2.3302218309262938E-4</v>
      </c>
      <c r="Z178" s="3">
        <f t="shared" ca="1" si="12"/>
        <v>0.38930545287147394</v>
      </c>
      <c r="AE178" s="24">
        <v>0.22174608709999999</v>
      </c>
      <c r="AF178" s="24">
        <v>7.1210030000000001E-4</v>
      </c>
      <c r="AG178" s="24">
        <v>2.0837400000000001E-5</v>
      </c>
      <c r="AI178" s="3">
        <f ca="1">0.000001*0.0000478181*($AM$4*Crysol!G178+$AM$5*Crysol!H178+$AM$6*Crysol!I178)-$AM$7</f>
        <v>7.3039299164661536E-4</v>
      </c>
      <c r="AJ178" s="3">
        <f t="shared" ca="1" si="13"/>
        <v>0.77066949719390498</v>
      </c>
      <c r="AO178" s="26">
        <v>0.22174608709999999</v>
      </c>
      <c r="AP178" s="26">
        <v>1.1652175E-3</v>
      </c>
      <c r="AQ178" s="26">
        <v>2.7739800000000002E-5</v>
      </c>
      <c r="AS178" s="3">
        <f ca="1">0.000001*0.0000478181*($AW$4*Crysol!G178+$AW$5*Crysol!H178+$AW$6*Crysol!I178)-$AW$7</f>
        <v>1.3827124018865853E-3</v>
      </c>
      <c r="AT178" s="3">
        <f t="shared" ca="1" si="14"/>
        <v>61.47400553257927</v>
      </c>
    </row>
    <row r="179" spans="1:46" x14ac:dyDescent="0.25">
      <c r="A179" s="17">
        <v>0.22292754049999999</v>
      </c>
      <c r="B179" s="17">
        <v>4.3929099999999999E-5</v>
      </c>
      <c r="C179" s="17">
        <v>2.0738500000000001E-5</v>
      </c>
      <c r="E179" s="3">
        <f ca="1">0.000001*0.0000478181*($I$4*Crysol!G179+$I$5*Crysol!H179+$I$6*Crysol!I179)-$I$7</f>
        <v>1.0967016321653574E-5</v>
      </c>
      <c r="F179" s="3">
        <f t="shared" ca="1" si="10"/>
        <v>2.5262401496518461</v>
      </c>
      <c r="K179" s="20">
        <v>0.22292754049999999</v>
      </c>
      <c r="L179" s="20">
        <v>5.5511099999999998E-5</v>
      </c>
      <c r="M179" s="20">
        <v>2.08861E-5</v>
      </c>
      <c r="O179" s="3">
        <f ca="1">0.000001*0.0000478181*($S$4*Crysol!G179+$S$5*Crysol!H179+$S$6*Crysol!I179)-$S$7</f>
        <v>7.5171641495177998E-5</v>
      </c>
      <c r="P179" s="3">
        <f t="shared" ca="1" si="11"/>
        <v>0.88608675352745792</v>
      </c>
      <c r="U179" s="22">
        <v>0.22292754049999999</v>
      </c>
      <c r="V179" s="22">
        <v>2.267631E-4</v>
      </c>
      <c r="W179" s="22">
        <v>2.1195500000000001E-5</v>
      </c>
      <c r="Y179" s="3">
        <f ca="1">0.000001*0.0000478181*($AC$4*Crysol!G179+$AC$5*Crysol!H179+$AC$6*Crysol!I179)-$AC$7</f>
        <v>2.2977281899081749E-4</v>
      </c>
      <c r="Z179" s="3">
        <f t="shared" ca="1" si="12"/>
        <v>2.0163437119927664E-2</v>
      </c>
      <c r="AE179" s="24">
        <v>0.22292754049999999</v>
      </c>
      <c r="AF179" s="24">
        <v>7.1673780000000001E-4</v>
      </c>
      <c r="AG179" s="24">
        <v>2.10099E-5</v>
      </c>
      <c r="AI179" s="3">
        <f ca="1">0.000001*0.0000478181*($AM$4*Crysol!G179+$AM$5*Crysol!H179+$AM$6*Crysol!I179)-$AM$7</f>
        <v>7.1993945499355429E-4</v>
      </c>
      <c r="AJ179" s="3">
        <f t="shared" ca="1" si="13"/>
        <v>2.3222078642756161E-2</v>
      </c>
      <c r="AO179" s="26">
        <v>0.22292754049999999</v>
      </c>
      <c r="AP179" s="26">
        <v>1.1092334E-3</v>
      </c>
      <c r="AQ179" s="26">
        <v>2.74453E-5</v>
      </c>
      <c r="AS179" s="3">
        <f ca="1">0.000001*0.0000478181*($AW$4*Crysol!G179+$AW$5*Crysol!H179+$AW$6*Crysol!I179)-$AW$7</f>
        <v>1.3589496545773532E-3</v>
      </c>
      <c r="AT179" s="3">
        <f t="shared" ca="1" si="14"/>
        <v>82.78614507637279</v>
      </c>
    </row>
    <row r="180" spans="1:46" x14ac:dyDescent="0.25">
      <c r="A180" s="17">
        <v>0.22410897909999999</v>
      </c>
      <c r="B180" s="17">
        <v>2.2224999999999999E-6</v>
      </c>
      <c r="C180" s="17">
        <v>2.0818900000000002E-5</v>
      </c>
      <c r="E180" s="3">
        <f ca="1">0.000001*0.0000478181*($I$4*Crysol!G180+$I$5*Crysol!H180+$I$6*Crysol!I180)-$I$7</f>
        <v>1.0843918954377675E-5</v>
      </c>
      <c r="F180" s="3">
        <f t="shared" ca="1" si="10"/>
        <v>0.17149124042078454</v>
      </c>
      <c r="K180" s="20">
        <v>0.22410897909999999</v>
      </c>
      <c r="L180" s="20">
        <v>2.4578699999999999E-5</v>
      </c>
      <c r="M180" s="20">
        <v>2.1144700000000001E-5</v>
      </c>
      <c r="O180" s="3">
        <f ca="1">0.000001*0.0000478181*($S$4*Crysol!G180+$S$5*Crysol!H180+$S$6*Crysol!I180)-$S$7</f>
        <v>7.4432433382987464E-5</v>
      </c>
      <c r="P180" s="3">
        <f t="shared" ca="1" si="11"/>
        <v>5.5589442421986668</v>
      </c>
      <c r="U180" s="22">
        <v>0.22410897909999999</v>
      </c>
      <c r="V180" s="22">
        <v>1.988975E-4</v>
      </c>
      <c r="W180" s="22">
        <v>2.1096099999999999E-5</v>
      </c>
      <c r="Y180" s="3">
        <f ca="1">0.000001*0.0000478181*($AC$4*Crysol!G180+$AC$5*Crysol!H180+$AC$6*Crysol!I180)-$AC$7</f>
        <v>2.2652349559360615E-4</v>
      </c>
      <c r="Z180" s="3">
        <f t="shared" ca="1" si="12"/>
        <v>1.7148712741606342</v>
      </c>
      <c r="AE180" s="24">
        <v>0.22410897909999999</v>
      </c>
      <c r="AF180" s="24">
        <v>6.3997909999999997E-4</v>
      </c>
      <c r="AG180" s="24">
        <v>2.0977099999999999E-5</v>
      </c>
      <c r="AI180" s="3">
        <f ca="1">0.000001*0.0000478181*($AM$4*Crysol!G180+$AM$5*Crysol!H180+$AM$6*Crysol!I180)-$AM$7</f>
        <v>7.0948604929135643E-4</v>
      </c>
      <c r="AJ180" s="3">
        <f t="shared" ca="1" si="13"/>
        <v>10.979070094953233</v>
      </c>
      <c r="AO180" s="26">
        <v>0.22410897909999999</v>
      </c>
      <c r="AP180" s="26">
        <v>1.0743013E-3</v>
      </c>
      <c r="AQ180" s="26">
        <v>2.7699300000000001E-5</v>
      </c>
      <c r="AS180" s="3">
        <f ca="1">0.000001*0.0000478181*($AW$4*Crysol!G180+$AW$5*Crysol!H180+$AW$6*Crysol!I180)-$AW$7</f>
        <v>1.3351872049427143E-3</v>
      </c>
      <c r="AT180" s="3">
        <f t="shared" ca="1" si="14"/>
        <v>88.708174819600728</v>
      </c>
    </row>
    <row r="181" spans="1:46" x14ac:dyDescent="0.25">
      <c r="A181" s="17">
        <v>0.22529040280000001</v>
      </c>
      <c r="B181" s="17">
        <v>-3.07861E-5</v>
      </c>
      <c r="C181" s="17">
        <v>2.0185400000000002E-5</v>
      </c>
      <c r="E181" s="3">
        <f ca="1">0.000001*0.0000478181*($I$4*Crysol!G181+$I$5*Crysol!H181+$I$6*Crysol!I181)-$I$7</f>
        <v>1.072082313957413E-5</v>
      </c>
      <c r="F181" s="3">
        <f t="shared" ca="1" si="10"/>
        <v>4.2283055360903683</v>
      </c>
      <c r="K181" s="20">
        <v>0.22529040280000001</v>
      </c>
      <c r="L181" s="20">
        <v>8.4581100000000002E-5</v>
      </c>
      <c r="M181" s="20">
        <v>2.10283E-5</v>
      </c>
      <c r="O181" s="3">
        <f ca="1">0.000001*0.0000478181*($S$4*Crysol!G181+$S$5*Crysol!H181+$S$6*Crysol!I181)-$S$7</f>
        <v>7.3693234593499643E-5</v>
      </c>
      <c r="P181" s="3">
        <f t="shared" ca="1" si="11"/>
        <v>0.26808786658266581</v>
      </c>
      <c r="U181" s="22">
        <v>0.22529040280000001</v>
      </c>
      <c r="V181" s="22">
        <v>2.1054989999999999E-4</v>
      </c>
      <c r="W181" s="22">
        <v>2.1255900000000001E-5</v>
      </c>
      <c r="Y181" s="3">
        <f ca="1">0.000001*0.0000478181*($AC$4*Crysol!G181+$AC$5*Crysol!H181+$AC$6*Crysol!I181)-$AC$7</f>
        <v>2.2327421317602634E-4</v>
      </c>
      <c r="Z181" s="3">
        <f t="shared" ca="1" si="12"/>
        <v>0.35835189279501756</v>
      </c>
      <c r="AE181" s="24">
        <v>0.22529040280000001</v>
      </c>
      <c r="AF181" s="24">
        <v>6.6448669999999996E-4</v>
      </c>
      <c r="AG181" s="24">
        <v>2.0744300000000001E-5</v>
      </c>
      <c r="AI181" s="3">
        <f ca="1">0.000001*0.0000478181*($AM$4*Crysol!G181+$AM$5*Crysol!H181+$AM$6*Crysol!I181)-$AM$7</f>
        <v>6.9903277542482432E-4</v>
      </c>
      <c r="AJ181" s="3">
        <f t="shared" ca="1" si="13"/>
        <v>2.7733192412693484</v>
      </c>
      <c r="AO181" s="26">
        <v>0.22529040280000001</v>
      </c>
      <c r="AP181" s="26">
        <v>1.0159358E-3</v>
      </c>
      <c r="AQ181" s="26">
        <v>2.77098E-5</v>
      </c>
      <c r="AS181" s="3">
        <f ca="1">0.000001*0.0000478181*($AW$4*Crysol!G181+$AW$5*Crysol!H181+$AW$6*Crysol!I181)-$AW$7</f>
        <v>1.3114250549939829E-3</v>
      </c>
      <c r="AT181" s="3">
        <f t="shared" ca="1" si="14"/>
        <v>113.7146983691965</v>
      </c>
    </row>
    <row r="182" spans="1:46" x14ac:dyDescent="0.25">
      <c r="A182" s="17">
        <v>0.2264717966</v>
      </c>
      <c r="B182" s="17">
        <v>1.7714400000000001E-5</v>
      </c>
      <c r="C182" s="17">
        <v>2.05186E-5</v>
      </c>
      <c r="E182" s="3">
        <f ca="1">0.000001*0.0000478181*($I$4*Crysol!G182+$I$5*Crysol!H182+$I$6*Crysol!I182)-$I$7</f>
        <v>1.05977304401346E-5</v>
      </c>
      <c r="F182" s="3">
        <f t="shared" ca="1" si="10"/>
        <v>0.12029792933998451</v>
      </c>
      <c r="K182" s="20">
        <v>0.2264717966</v>
      </c>
      <c r="L182" s="20">
        <v>7.1950600000000002E-5</v>
      </c>
      <c r="M182" s="20">
        <v>2.0656700000000002E-5</v>
      </c>
      <c r="O182" s="3">
        <f ca="1">0.000001*0.0000478181*($S$4*Crysol!G182+$S$5*Crysol!H182+$S$6*Crysol!I182)-$S$7</f>
        <v>7.2954054511985806E-5</v>
      </c>
      <c r="P182" s="3">
        <f t="shared" ca="1" si="11"/>
        <v>2.3597907568042183E-3</v>
      </c>
      <c r="U182" s="22">
        <v>0.2264717966</v>
      </c>
      <c r="V182" s="22">
        <v>1.5463369999999999E-4</v>
      </c>
      <c r="W182" s="22">
        <v>2.1271400000000001E-5</v>
      </c>
      <c r="Y182" s="3">
        <f ca="1">0.000001*0.0000478181*($AC$4*Crysol!G182+$AC$5*Crysol!H182+$AC$6*Crysol!I182)-$AC$7</f>
        <v>2.2002501299274099E-4</v>
      </c>
      <c r="Z182" s="3">
        <f t="shared" ca="1" si="12"/>
        <v>9.4503515953066728</v>
      </c>
      <c r="AE182" s="24">
        <v>0.2264717966</v>
      </c>
      <c r="AF182" s="24">
        <v>6.7828439999999995E-4</v>
      </c>
      <c r="AG182" s="24">
        <v>2.0699800000000001E-5</v>
      </c>
      <c r="AI182" s="3">
        <f ca="1">0.000001*0.0000478181*($AM$4*Crysol!G182+$AM$5*Crysol!H182+$AM$6*Crysol!I182)-$AM$7</f>
        <v>6.8857976611442855E-4</v>
      </c>
      <c r="AJ182" s="3">
        <f t="shared" ca="1" si="13"/>
        <v>0.24737242797716047</v>
      </c>
      <c r="AO182" s="26">
        <v>0.2264717966</v>
      </c>
      <c r="AP182" s="26">
        <v>1.0393676E-3</v>
      </c>
      <c r="AQ182" s="26">
        <v>2.7271E-5</v>
      </c>
      <c r="AS182" s="3">
        <f ca="1">0.000001*0.0000478181*($AW$4*Crysol!G182+$AW$5*Crysol!H182+$AW$6*Crysol!I182)-$AW$7</f>
        <v>1.287663506428383E-3</v>
      </c>
      <c r="AT182" s="3">
        <f t="shared" ca="1" si="14"/>
        <v>82.896652299452171</v>
      </c>
    </row>
    <row r="183" spans="1:46" x14ac:dyDescent="0.25">
      <c r="A183" s="17">
        <v>0.22765317560000001</v>
      </c>
      <c r="B183" s="17">
        <v>-1.4760700000000001E-5</v>
      </c>
      <c r="C183" s="17">
        <v>2.0293899999999999E-5</v>
      </c>
      <c r="E183" s="3">
        <f ca="1">0.000001*0.0000478181*($I$4*Crysol!G183+$I$5*Crysol!H183+$I$6*Crysol!I183)-$I$7</f>
        <v>1.0474639282748139E-5</v>
      </c>
      <c r="F183" s="3">
        <f t="shared" ca="1" si="10"/>
        <v>1.5462768863892153</v>
      </c>
      <c r="K183" s="20">
        <v>0.22765317560000001</v>
      </c>
      <c r="L183" s="20">
        <v>3.5413300000000002E-5</v>
      </c>
      <c r="M183" s="20">
        <v>2.1186600000000001E-5</v>
      </c>
      <c r="O183" s="3">
        <f ca="1">0.000001*0.0000478181*($S$4*Crysol!G183+$S$5*Crysol!H183+$S$6*Crysol!I183)-$S$7</f>
        <v>7.2214883690606215E-5</v>
      </c>
      <c r="P183" s="3">
        <f t="shared" ca="1" si="11"/>
        <v>3.0172443438650518</v>
      </c>
      <c r="U183" s="22">
        <v>0.22765317560000001</v>
      </c>
      <c r="V183" s="22">
        <v>2.1476580000000001E-4</v>
      </c>
      <c r="W183" s="22">
        <v>2.0611500000000001E-5</v>
      </c>
      <c r="Y183" s="3">
        <f ca="1">0.000001*0.0000478181*($AC$4*Crysol!G183+$AC$5*Crysol!H183+$AC$6*Crysol!I183)-$AC$7</f>
        <v>2.167758535140562E-4</v>
      </c>
      <c r="Z183" s="3">
        <f t="shared" ca="1" si="12"/>
        <v>9.5103399767795267E-3</v>
      </c>
      <c r="AE183" s="24">
        <v>0.22765317560000001</v>
      </c>
      <c r="AF183" s="24">
        <v>6.1570690000000003E-4</v>
      </c>
      <c r="AG183" s="24">
        <v>2.0688700000000001E-5</v>
      </c>
      <c r="AI183" s="3">
        <f ca="1">0.000001*0.0000478181*($AM$4*Crysol!G183+$AM$5*Crysol!H183+$AM$6*Crysol!I183)-$AM$7</f>
        <v>6.7812688775489556E-4</v>
      </c>
      <c r="AJ183" s="3">
        <f t="shared" ca="1" si="13"/>
        <v>9.1029247806009579</v>
      </c>
      <c r="AO183" s="26">
        <v>0.22765317560000001</v>
      </c>
      <c r="AP183" s="26">
        <v>9.5436119999999999E-4</v>
      </c>
      <c r="AQ183" s="26">
        <v>2.7260800000000002E-5</v>
      </c>
      <c r="AS183" s="3">
        <f ca="1">0.000001*0.0000478181*($AW$4*Crysol!G183+$AW$5*Crysol!H183+$AW$6*Crysol!I183)-$AW$7</f>
        <v>1.2639022555373763E-3</v>
      </c>
      <c r="AT183" s="3">
        <f t="shared" ca="1" si="14"/>
        <v>128.93158608607709</v>
      </c>
    </row>
    <row r="184" spans="1:46" x14ac:dyDescent="0.25">
      <c r="A184" s="17">
        <v>0.22883453970000001</v>
      </c>
      <c r="B184" s="17">
        <v>6.6243999999999996E-6</v>
      </c>
      <c r="C184" s="17">
        <v>2.0105499999999999E-5</v>
      </c>
      <c r="E184" s="3">
        <f ca="1">0.000001*0.0000478181*($I$4*Crysol!G184+$I$5*Crysol!H184+$I$6*Crysol!I184)-$I$7</f>
        <v>1.0351549677834048E-5</v>
      </c>
      <c r="F184" s="3">
        <f t="shared" ca="1" si="10"/>
        <v>3.4365598494077026E-2</v>
      </c>
      <c r="K184" s="20">
        <v>0.22883453970000001</v>
      </c>
      <c r="L184" s="20">
        <v>6.1865499999999999E-5</v>
      </c>
      <c r="M184" s="20">
        <v>2.1321399999999999E-5</v>
      </c>
      <c r="O184" s="3">
        <f ca="1">0.000001*0.0000478181*($S$4*Crysol!G184+$S$5*Crysol!H184+$S$6*Crysol!I184)-$S$7</f>
        <v>7.1475722191929335E-5</v>
      </c>
      <c r="P184" s="3">
        <f t="shared" ca="1" si="11"/>
        <v>0.20315869854691576</v>
      </c>
      <c r="U184" s="22">
        <v>0.22883453970000001</v>
      </c>
      <c r="V184" s="22">
        <v>1.867522E-4</v>
      </c>
      <c r="W184" s="22">
        <v>2.1302600000000002E-5</v>
      </c>
      <c r="Y184" s="3">
        <f ca="1">0.000001*0.0000478181*($AC$4*Crysol!G184+$AC$5*Crysol!H184+$AC$6*Crysol!I184)-$AC$7</f>
        <v>2.1352673501500298E-4</v>
      </c>
      <c r="Z184" s="3">
        <f t="shared" ca="1" si="12"/>
        <v>1.5797146628638283</v>
      </c>
      <c r="AE184" s="24">
        <v>0.22883453970000001</v>
      </c>
      <c r="AF184" s="24">
        <v>6.1639310000000005E-4</v>
      </c>
      <c r="AG184" s="24">
        <v>2.0531300000000001E-5</v>
      </c>
      <c r="AI184" s="3">
        <f ca="1">0.000001*0.0000478181*($AM$4*Crysol!G184+$AM$5*Crysol!H184+$AM$6*Crysol!I184)-$AM$7</f>
        <v>6.6767414123102876E-4</v>
      </c>
      <c r="AJ184" s="3">
        <f t="shared" ca="1" si="13"/>
        <v>6.2385085067634449</v>
      </c>
      <c r="AO184" s="26">
        <v>0.22883453970000001</v>
      </c>
      <c r="AP184" s="26">
        <v>9.5650819999999997E-4</v>
      </c>
      <c r="AQ184" s="26">
        <v>2.74704E-5</v>
      </c>
      <c r="AS184" s="3">
        <f ca="1">0.000001*0.0000478181*($AW$4*Crysol!G184+$AW$5*Crysol!H184+$AW$6*Crysol!I184)-$AW$7</f>
        <v>1.2401413043322772E-3</v>
      </c>
      <c r="AT184" s="3">
        <f t="shared" ca="1" si="14"/>
        <v>106.60654535485803</v>
      </c>
    </row>
    <row r="185" spans="1:46" x14ac:dyDescent="0.25">
      <c r="A185" s="17">
        <v>0.23001588880000001</v>
      </c>
      <c r="B185" s="17">
        <v>-2.8239000000000002E-6</v>
      </c>
      <c r="C185" s="17">
        <v>2.01228E-5</v>
      </c>
      <c r="E185" s="3">
        <f ca="1">0.000001*0.0000478181*($I$4*Crysol!G185+$I$5*Crysol!H185+$I$6*Crysol!I185)-$I$7</f>
        <v>1.0229279207721731E-5</v>
      </c>
      <c r="F185" s="3">
        <f t="shared" ca="1" si="10"/>
        <v>0.42078066869774144</v>
      </c>
      <c r="K185" s="20">
        <v>0.23001588880000001</v>
      </c>
      <c r="L185" s="20">
        <v>3.9796099999999997E-5</v>
      </c>
      <c r="M185" s="20">
        <v>2.0792200000000001E-5</v>
      </c>
      <c r="O185" s="3">
        <f ca="1">0.000001*0.0000478181*($S$4*Crysol!G185+$S$5*Crysol!H185+$S$6*Crysol!I185)-$S$7</f>
        <v>7.0741364990282958E-5</v>
      </c>
      <c r="P185" s="3">
        <f t="shared" ca="1" si="11"/>
        <v>2.2150703508260632</v>
      </c>
      <c r="U185" s="22">
        <v>0.23001588880000001</v>
      </c>
      <c r="V185" s="22">
        <v>2.1516889999999999E-4</v>
      </c>
      <c r="W185" s="22">
        <v>2.0811000000000001E-5</v>
      </c>
      <c r="Y185" s="3">
        <f ca="1">0.000001*0.0000478181*($AC$4*Crysol!G185+$AC$5*Crysol!H185+$AC$6*Crysol!I185)-$AC$7</f>
        <v>2.1029796164538395E-4</v>
      </c>
      <c r="Z185" s="3">
        <f t="shared" ca="1" si="12"/>
        <v>5.4782187261774154E-2</v>
      </c>
      <c r="AE185" s="24">
        <v>0.23001588880000001</v>
      </c>
      <c r="AF185" s="24">
        <v>6.2359950000000003E-4</v>
      </c>
      <c r="AG185" s="24">
        <v>2.01771E-5</v>
      </c>
      <c r="AI185" s="3">
        <f ca="1">0.000001*0.0000478181*($AM$4*Crysol!G185+$AM$5*Crysol!H185+$AM$6*Crysol!I185)-$AM$7</f>
        <v>6.5728481139727462E-4</v>
      </c>
      <c r="AJ185" s="3">
        <f t="shared" ca="1" si="13"/>
        <v>2.787171163573718</v>
      </c>
      <c r="AO185" s="26">
        <v>0.23001588880000001</v>
      </c>
      <c r="AP185" s="26">
        <v>9.4431609999999998E-4</v>
      </c>
      <c r="AQ185" s="26">
        <v>2.7273199999999998E-5</v>
      </c>
      <c r="AS185" s="3">
        <f ca="1">0.000001*0.0000478181*($AW$4*Crysol!G185+$AW$5*Crysol!H185+$AW$6*Crysol!I185)-$AW$7</f>
        <v>1.2165217315416247E-3</v>
      </c>
      <c r="AT185" s="3">
        <f t="shared" ca="1" si="14"/>
        <v>99.614375638382043</v>
      </c>
    </row>
    <row r="186" spans="1:46" x14ac:dyDescent="0.25">
      <c r="A186" s="17">
        <v>0.2311972082</v>
      </c>
      <c r="B186" s="17">
        <v>-2.2922299999999999E-5</v>
      </c>
      <c r="C186" s="17">
        <v>2.00055E-5</v>
      </c>
      <c r="E186" s="3">
        <f ca="1">0.000001*0.0000478181*($I$4*Crysol!G186+$I$5*Crysol!H186+$I$6*Crysol!I186)-$I$7</f>
        <v>1.01669800689924E-5</v>
      </c>
      <c r="F186" s="3">
        <f t="shared" ca="1" si="10"/>
        <v>2.7357462713704783</v>
      </c>
      <c r="K186" s="20">
        <v>0.2311972082</v>
      </c>
      <c r="L186" s="20">
        <v>2.3048600000000002E-5</v>
      </c>
      <c r="M186" s="20">
        <v>2.0806100000000001E-5</v>
      </c>
      <c r="O186" s="3">
        <f ca="1">0.000001*0.0000478181*($S$4*Crysol!G186+$S$5*Crysol!H186+$S$6*Crysol!I186)-$S$7</f>
        <v>7.0358729262096762E-5</v>
      </c>
      <c r="P186" s="3">
        <f t="shared" ca="1" si="11"/>
        <v>5.1704328988352604</v>
      </c>
      <c r="U186" s="22">
        <v>0.2311972082</v>
      </c>
      <c r="V186" s="22">
        <v>1.564956E-4</v>
      </c>
      <c r="W186" s="22">
        <v>2.07998E-5</v>
      </c>
      <c r="Y186" s="3">
        <f ca="1">0.000001*0.0000478181*($AC$4*Crysol!G186+$AC$5*Crysol!H186+$AC$6*Crysol!I186)-$AC$7</f>
        <v>2.0855854271547891E-4</v>
      </c>
      <c r="Z186" s="3">
        <f t="shared" ca="1" si="12"/>
        <v>6.265260102876951</v>
      </c>
      <c r="AE186" s="24">
        <v>0.2311972082</v>
      </c>
      <c r="AF186" s="24">
        <v>6.1799469999999999E-4</v>
      </c>
      <c r="AG186" s="24">
        <v>2.0612299999999999E-5</v>
      </c>
      <c r="AI186" s="3">
        <f ca="1">0.000001*0.0000478181*($AM$4*Crysol!G186+$AM$5*Crysol!H186+$AM$6*Crysol!I186)-$AM$7</f>
        <v>6.5153757222325846E-4</v>
      </c>
      <c r="AJ186" s="3">
        <f t="shared" ca="1" si="13"/>
        <v>2.6481805174464923</v>
      </c>
      <c r="AO186" s="26">
        <v>0.2311972082</v>
      </c>
      <c r="AP186" s="26">
        <v>9.1034809999999999E-4</v>
      </c>
      <c r="AQ186" s="26">
        <v>2.70963E-5</v>
      </c>
      <c r="AS186" s="3">
        <f ca="1">0.000001*0.0000478181*($AW$4*Crysol!G186+$AW$5*Crysol!H186+$AW$6*Crysol!I186)-$AW$7</f>
        <v>1.2032506189582771E-3</v>
      </c>
      <c r="AT186" s="3">
        <f t="shared" ca="1" si="14"/>
        <v>116.84933072428207</v>
      </c>
    </row>
    <row r="187" spans="1:46" x14ac:dyDescent="0.25">
      <c r="A187" s="17">
        <v>0.2323785126</v>
      </c>
      <c r="B187" s="17">
        <v>-1.4307299999999999E-5</v>
      </c>
      <c r="C187" s="17">
        <v>2.02818E-5</v>
      </c>
      <c r="E187" s="3">
        <f ca="1">0.000001*0.0000478181*($I$4*Crysol!G187+$I$5*Crysol!H187+$I$6*Crysol!I187)-$I$7</f>
        <v>1.0104681721316771E-5</v>
      </c>
      <c r="F187" s="3">
        <f t="shared" ca="1" si="10"/>
        <v>1.4487487711916571</v>
      </c>
      <c r="K187" s="20">
        <v>0.2323785126</v>
      </c>
      <c r="L187" s="20">
        <v>3.3862699999999997E-5</v>
      </c>
      <c r="M187" s="20">
        <v>2.0778300000000001E-5</v>
      </c>
      <c r="O187" s="3">
        <f ca="1">0.000001*0.0000478181*($S$4*Crysol!G187+$S$5*Crysol!H187+$S$6*Crysol!I187)-$S$7</f>
        <v>6.9976098392491483E-5</v>
      </c>
      <c r="P187" s="3">
        <f t="shared" ca="1" si="11"/>
        <v>3.0207632776293645</v>
      </c>
      <c r="U187" s="22">
        <v>0.2323785126</v>
      </c>
      <c r="V187" s="22">
        <v>1.5411759999999999E-4</v>
      </c>
      <c r="W187" s="22">
        <v>2.0983299999999999E-5</v>
      </c>
      <c r="Y187" s="3">
        <f ca="1">0.000001*0.0000478181*($AC$4*Crysol!G187+$AC$5*Crysol!H187+$AC$6*Crysol!I187)-$AC$7</f>
        <v>2.0681914587213556E-4</v>
      </c>
      <c r="Z187" s="3">
        <f t="shared" ca="1" si="12"/>
        <v>6.3081081294479118</v>
      </c>
      <c r="AE187" s="24">
        <v>0.2323785126</v>
      </c>
      <c r="AF187" s="24">
        <v>5.2416289999999998E-4</v>
      </c>
      <c r="AG187" s="24">
        <v>2.05031E-5</v>
      </c>
      <c r="AI187" s="3">
        <f ca="1">0.000001*0.0000478181*($AM$4*Crysol!G187+$AM$5*Crysol!H187+$AM$6*Crysol!I187)-$AM$7</f>
        <v>6.4579040602576936E-4</v>
      </c>
      <c r="AJ187" s="3">
        <f t="shared" ca="1" si="13"/>
        <v>35.19042755627877</v>
      </c>
      <c r="AO187" s="26">
        <v>0.2323785126</v>
      </c>
      <c r="AP187" s="26">
        <v>8.6670639999999999E-4</v>
      </c>
      <c r="AQ187" s="26">
        <v>2.6713899999999998E-5</v>
      </c>
      <c r="AS187" s="3">
        <f ca="1">0.000001*0.0000478181*($AW$4*Crysol!G187+$AW$5*Crysol!H187+$AW$6*Crysol!I187)-$AW$7</f>
        <v>1.1899796748870933E-3</v>
      </c>
      <c r="AT187" s="3">
        <f t="shared" ca="1" si="14"/>
        <v>146.44178496388176</v>
      </c>
    </row>
    <row r="188" spans="1:46" x14ac:dyDescent="0.25">
      <c r="A188" s="17">
        <v>0.23355978729999999</v>
      </c>
      <c r="B188" s="17">
        <v>-7.2416000000000003E-6</v>
      </c>
      <c r="C188" s="17">
        <v>2.04117E-5</v>
      </c>
      <c r="E188" s="3">
        <f ca="1">0.000001*0.0000478181*($I$4*Crysol!G188+$I$5*Crysol!H188+$I$6*Crysol!I188)-$I$7</f>
        <v>1.0042384939927464E-5</v>
      </c>
      <c r="F188" s="3">
        <f t="shared" ca="1" si="10"/>
        <v>0.71701692150505436</v>
      </c>
      <c r="K188" s="20">
        <v>0.23355978729999999</v>
      </c>
      <c r="L188" s="20">
        <v>6.14796E-5</v>
      </c>
      <c r="M188" s="20">
        <v>2.0844099999999999E-5</v>
      </c>
      <c r="O188" s="3">
        <f ca="1">0.000001*0.0000478181*($S$4*Crysol!G188+$S$5*Crysol!H188+$S$6*Crysol!I188)-$S$7</f>
        <v>6.9593477142876515E-5</v>
      </c>
      <c r="P188" s="3">
        <f t="shared" ca="1" si="11"/>
        <v>0.15152718630546924</v>
      </c>
      <c r="U188" s="22">
        <v>0.23355978729999999</v>
      </c>
      <c r="V188" s="22">
        <v>1.7014800000000001E-4</v>
      </c>
      <c r="W188" s="22">
        <v>2.0555800000000001E-5</v>
      </c>
      <c r="Y188" s="3">
        <f ca="1">0.000001*0.0000478181*($AC$4*Crysol!G188+$AC$5*Crysol!H188+$AC$6*Crysol!I188)-$AC$7</f>
        <v>2.0507979276018464E-4</v>
      </c>
      <c r="Z188" s="3">
        <f t="shared" ca="1" si="12"/>
        <v>2.887839037712947</v>
      </c>
      <c r="AE188" s="24">
        <v>0.23355978729999999</v>
      </c>
      <c r="AF188" s="24">
        <v>5.7829970000000002E-4</v>
      </c>
      <c r="AG188" s="24">
        <v>2.06747E-5</v>
      </c>
      <c r="AI188" s="3">
        <f ca="1">0.000001*0.0000478181*($AM$4*Crysol!G188+$AM$5*Crysol!H188+$AM$6*Crysol!I188)-$AM$7</f>
        <v>6.4004338432180482E-4</v>
      </c>
      <c r="AJ188" s="3">
        <f t="shared" ca="1" si="13"/>
        <v>8.9188045907664435</v>
      </c>
      <c r="AO188" s="26">
        <v>0.23355978729999999</v>
      </c>
      <c r="AP188" s="26">
        <v>9.1306380000000004E-4</v>
      </c>
      <c r="AQ188" s="26">
        <v>2.7057900000000001E-5</v>
      </c>
      <c r="AS188" s="3">
        <f ca="1">0.000001*0.0000478181*($AW$4*Crysol!G188+$AW$5*Crysol!H188+$AW$6*Crysol!I188)-$AW$7</f>
        <v>1.1767090644699948E-3</v>
      </c>
      <c r="AT188" s="3">
        <f t="shared" ca="1" si="14"/>
        <v>94.940556998995532</v>
      </c>
    </row>
    <row r="189" spans="1:46" x14ac:dyDescent="0.25">
      <c r="A189" s="17">
        <v>0.23474106189999999</v>
      </c>
      <c r="B189" s="17">
        <v>1.012E-6</v>
      </c>
      <c r="C189" s="17">
        <v>2.01321E-5</v>
      </c>
      <c r="E189" s="3">
        <f ca="1">0.000001*0.0000478181*($I$4*Crysol!G189+$I$5*Crysol!H189+$I$6*Crysol!I189)-$I$7</f>
        <v>9.9800881638118454E-6</v>
      </c>
      <c r="F189" s="3">
        <f t="shared" ca="1" si="10"/>
        <v>0.19843650999162019</v>
      </c>
      <c r="K189" s="20">
        <v>0.23474106189999999</v>
      </c>
      <c r="L189" s="20">
        <v>6.9002099999999994E-5</v>
      </c>
      <c r="M189" s="20">
        <v>2.0716900000000001E-5</v>
      </c>
      <c r="O189" s="3">
        <f ca="1">0.000001*0.0000478181*($S$4*Crysol!G189+$S$5*Crysol!H189+$S$6*Crysol!I189)-$S$7</f>
        <v>6.9210855925652047E-5</v>
      </c>
      <c r="P189" s="3">
        <f t="shared" ca="1" si="11"/>
        <v>1.0153787836969744E-4</v>
      </c>
      <c r="U189" s="22">
        <v>0.23474106189999999</v>
      </c>
      <c r="V189" s="22">
        <v>1.653321E-4</v>
      </c>
      <c r="W189" s="22">
        <v>2.1129500000000002E-5</v>
      </c>
      <c r="Y189" s="3">
        <f ca="1">0.000001*0.0000478181*($AC$4*Crysol!G189+$AC$5*Crysol!H189+$AC$6*Crysol!I189)-$AC$7</f>
        <v>2.0334043979547753E-4</v>
      </c>
      <c r="Z189" s="3">
        <f t="shared" ca="1" si="12"/>
        <v>3.2357827813481608</v>
      </c>
      <c r="AE189" s="24">
        <v>0.23474106189999999</v>
      </c>
      <c r="AF189" s="24">
        <v>5.6268119999999995E-4</v>
      </c>
      <c r="AG189" s="24">
        <v>2.05909E-5</v>
      </c>
      <c r="AI189" s="3">
        <f ca="1">0.000001*0.0000478181*($AM$4*Crysol!G189+$AM$5*Crysol!H189+$AM$6*Crysol!I189)-$AM$7</f>
        <v>6.3429636310435031E-4</v>
      </c>
      <c r="AJ189" s="3">
        <f t="shared" ca="1" si="13"/>
        <v>12.096488359336854</v>
      </c>
      <c r="AO189" s="26">
        <v>0.23474106189999999</v>
      </c>
      <c r="AP189" s="26">
        <v>8.3993179999999998E-4</v>
      </c>
      <c r="AQ189" s="26">
        <v>2.6678599999999999E-5</v>
      </c>
      <c r="AS189" s="3">
        <f ca="1">0.000001*0.0000478181*($AW$4*Crysol!G189+$AW$5*Crysol!H189+$AW$6*Crysol!I189)-$AW$7</f>
        <v>1.1634384551763109E-3</v>
      </c>
      <c r="AT189" s="3">
        <f t="shared" ca="1" si="14"/>
        <v>147.04165007253198</v>
      </c>
    </row>
    <row r="190" spans="1:46" x14ac:dyDescent="0.25">
      <c r="A190" s="17">
        <v>0.23592230680000001</v>
      </c>
      <c r="B190" s="17">
        <v>3.7256099999999997E-5</v>
      </c>
      <c r="C190" s="17">
        <v>2.01984E-5</v>
      </c>
      <c r="E190" s="3">
        <f ca="1">0.000001*0.0000478181*($I$4*Crysol!G190+$I$5*Crysol!H190+$I$6*Crysol!I190)-$I$7</f>
        <v>9.9177929539825526E-6</v>
      </c>
      <c r="F190" s="3">
        <f t="shared" ca="1" si="10"/>
        <v>1.8319317800285333</v>
      </c>
      <c r="K190" s="20">
        <v>0.23592230680000001</v>
      </c>
      <c r="L190" s="20">
        <v>8.1444000000000002E-5</v>
      </c>
      <c r="M190" s="20">
        <v>2.0806899999999999E-5</v>
      </c>
      <c r="O190" s="3">
        <f ca="1">0.000001*0.0000478181*($S$4*Crysol!G190+$S$5*Crysol!H190+$S$6*Crysol!I190)-$S$7</f>
        <v>6.8828244328417848E-5</v>
      </c>
      <c r="P190" s="3">
        <f t="shared" ca="1" si="11"/>
        <v>0.36763070669404097</v>
      </c>
      <c r="U190" s="22">
        <v>0.23592230680000001</v>
      </c>
      <c r="V190" s="22">
        <v>2.0715689999999999E-4</v>
      </c>
      <c r="W190" s="22">
        <v>2.10374E-5</v>
      </c>
      <c r="Y190" s="3">
        <f ca="1">0.000001*0.0000478181*($AC$4*Crysol!G190+$AC$5*Crysol!H190+$AC$6*Crysol!I190)-$AC$7</f>
        <v>2.0160113056216274E-4</v>
      </c>
      <c r="Z190" s="3">
        <f t="shared" ca="1" si="12"/>
        <v>6.9743590159726532E-2</v>
      </c>
      <c r="AE190" s="24">
        <v>0.23592230680000001</v>
      </c>
      <c r="AF190" s="24">
        <v>5.7914329999999995E-4</v>
      </c>
      <c r="AG190" s="24">
        <v>2.0625700000000001E-5</v>
      </c>
      <c r="AI190" s="3">
        <f ca="1">0.000001*0.0000478181*($AM$4*Crysol!G190+$AM$5*Crysol!H190+$AM$6*Crysol!I190)-$AM$7</f>
        <v>6.2854948638042015E-4</v>
      </c>
      <c r="AJ190" s="3">
        <f t="shared" ca="1" si="13"/>
        <v>5.7377982199812134</v>
      </c>
      <c r="AO190" s="26">
        <v>0.23592230680000001</v>
      </c>
      <c r="AP190" s="26">
        <v>8.6617650000000003E-4</v>
      </c>
      <c r="AQ190" s="26">
        <v>2.63408E-5</v>
      </c>
      <c r="AS190" s="3">
        <f ca="1">0.000001*0.0000478181*($AW$4*Crysol!G190+$AW$5*Crysol!H190+$AW$6*Crysol!I190)-$AW$7</f>
        <v>1.1501681795367117E-3</v>
      </c>
      <c r="AT190" s="3">
        <f t="shared" ca="1" si="14"/>
        <v>116.2393869015133</v>
      </c>
    </row>
    <row r="191" spans="1:46" x14ac:dyDescent="0.25">
      <c r="A191" s="17">
        <v>0.23710352179999999</v>
      </c>
      <c r="B191" s="17">
        <v>1.2521099999999999E-5</v>
      </c>
      <c r="C191" s="17">
        <v>2.0238399999999999E-5</v>
      </c>
      <c r="E191" s="3">
        <f ca="1">0.000001*0.0000478181*($I$4*Crysol!G191+$I$5*Crysol!H191+$I$6*Crysol!I191)-$I$7</f>
        <v>9.8554993209869653E-6</v>
      </c>
      <c r="F191" s="3">
        <f t="shared" ca="1" si="10"/>
        <v>1.7347537311260985E-2</v>
      </c>
      <c r="K191" s="20">
        <v>0.23710352179999999</v>
      </c>
      <c r="L191" s="20">
        <v>5.8503900000000001E-5</v>
      </c>
      <c r="M191" s="20">
        <v>2.0567599999999999E-5</v>
      </c>
      <c r="O191" s="3">
        <f ca="1">0.000001*0.0000478181*($S$4*Crysol!G191+$S$5*Crysol!H191+$S$6*Crysol!I191)-$S$7</f>
        <v>6.8445642415954999E-5</v>
      </c>
      <c r="P191" s="3">
        <f t="shared" ca="1" si="11"/>
        <v>0.23364569223051543</v>
      </c>
      <c r="U191" s="22">
        <v>0.23710352179999999</v>
      </c>
      <c r="V191" s="22">
        <v>1.969811E-4</v>
      </c>
      <c r="W191" s="22">
        <v>2.0529500000000001E-5</v>
      </c>
      <c r="Y191" s="3">
        <f ca="1">0.000001*0.0000478181*($AC$4*Crysol!G191+$AC$5*Crysol!H191+$AC$6*Crysol!I191)-$AC$7</f>
        <v>1.9986186535472783E-4</v>
      </c>
      <c r="Z191" s="3">
        <f t="shared" ca="1" si="12"/>
        <v>1.9690603470208935E-2</v>
      </c>
      <c r="AE191" s="24">
        <v>0.23710352179999999</v>
      </c>
      <c r="AF191" s="24">
        <v>5.8097539999999999E-4</v>
      </c>
      <c r="AG191" s="24">
        <v>2.04938E-5</v>
      </c>
      <c r="AI191" s="3">
        <f ca="1">0.000001*0.0000478181*($AM$4*Crysol!G191+$AM$5*Crysol!H191+$AM$6*Crysol!I191)-$AM$7</f>
        <v>6.2280275512303484E-4</v>
      </c>
      <c r="AJ191" s="3">
        <f t="shared" ca="1" si="13"/>
        <v>4.1655832664599242</v>
      </c>
      <c r="AO191" s="26">
        <v>0.23710352179999999</v>
      </c>
      <c r="AP191" s="26">
        <v>8.3512400000000002E-4</v>
      </c>
      <c r="AQ191" s="26">
        <v>2.6821500000000001E-5</v>
      </c>
      <c r="AS191" s="3">
        <f ca="1">0.000001*0.0000478181*($AW$4*Crysol!G191+$AW$5*Crysol!H191+$AW$6*Crysol!I191)-$AW$7</f>
        <v>1.1368982397980268E-3</v>
      </c>
      <c r="AT191" s="3">
        <f t="shared" ca="1" si="14"/>
        <v>126.58965161379314</v>
      </c>
    </row>
    <row r="192" spans="1:46" x14ac:dyDescent="0.25">
      <c r="A192" s="17">
        <v>0.23828473689999999</v>
      </c>
      <c r="B192" s="17">
        <v>2.2993499999999999E-5</v>
      </c>
      <c r="C192" s="17">
        <v>2.0213299999999998E-5</v>
      </c>
      <c r="E192" s="3">
        <f ca="1">0.000001*0.0000478181*($I$4*Crysol!G192+$I$5*Crysol!H192+$I$6*Crysol!I192)-$I$7</f>
        <v>9.7932056827176865E-6</v>
      </c>
      <c r="F192" s="3">
        <f t="shared" ca="1" si="10"/>
        <v>0.42647422187763784</v>
      </c>
      <c r="K192" s="20">
        <v>0.23828473689999999</v>
      </c>
      <c r="L192" s="20">
        <v>4.6056700000000002E-5</v>
      </c>
      <c r="M192" s="20">
        <v>2.0451200000000002E-5</v>
      </c>
      <c r="O192" s="3">
        <f ca="1">0.000001*0.0000478181*($S$4*Crysol!G192+$S$5*Crysol!H192+$S$6*Crysol!I192)-$S$7</f>
        <v>6.806304047110161E-5</v>
      </c>
      <c r="P192" s="3">
        <f t="shared" ca="1" si="11"/>
        <v>1.1578653672096548</v>
      </c>
      <c r="U192" s="22">
        <v>0.23828473689999999</v>
      </c>
      <c r="V192" s="22">
        <v>1.9001329999999999E-4</v>
      </c>
      <c r="W192" s="22">
        <v>2.0769200000000001E-5</v>
      </c>
      <c r="Y192" s="3">
        <f ca="1">0.000001*0.0000478181*($AC$4*Crysol!G192+$AC$5*Crysol!H192+$AC$6*Crysol!I192)-$AC$7</f>
        <v>1.9812260000004917E-4</v>
      </c>
      <c r="Z192" s="3">
        <f t="shared" ca="1" si="12"/>
        <v>0.15244991887658263</v>
      </c>
      <c r="AE192" s="24">
        <v>0.23828473689999999</v>
      </c>
      <c r="AF192" s="24">
        <v>5.726676E-4</v>
      </c>
      <c r="AG192" s="24">
        <v>2.0021E-5</v>
      </c>
      <c r="AI192" s="3">
        <f ca="1">0.000001*0.0000478181*($AM$4*Crysol!G192+$AM$5*Crysol!H192+$AM$6*Crysol!I192)-$AM$7</f>
        <v>6.1705602337913928E-4</v>
      </c>
      <c r="AJ192" s="3">
        <f t="shared" ca="1" si="13"/>
        <v>4.9155023509359888</v>
      </c>
      <c r="AO192" s="26">
        <v>0.23828473689999999</v>
      </c>
      <c r="AP192" s="26">
        <v>8.3809110000000004E-4</v>
      </c>
      <c r="AQ192" s="26">
        <v>2.6865100000000001E-5</v>
      </c>
      <c r="AS192" s="3">
        <f ca="1">0.000001*0.0000478181*($AW$4*Crysol!G192+$AW$5*Crysol!H192+$AW$6*Crysol!I192)-$AW$7</f>
        <v>1.1236282989359279E-3</v>
      </c>
      <c r="AT192" s="3">
        <f t="shared" ca="1" si="14"/>
        <v>112.96618613984208</v>
      </c>
    </row>
    <row r="193" spans="1:46" x14ac:dyDescent="0.25">
      <c r="A193" s="17">
        <v>0.23946590719999999</v>
      </c>
      <c r="B193" s="17">
        <v>7.3115999999999996E-6</v>
      </c>
      <c r="C193" s="17">
        <v>2.0097899999999999E-5</v>
      </c>
      <c r="E193" s="3">
        <f ca="1">0.000001*0.0000478181*($I$4*Crysol!G193+$I$5*Crysol!H193+$I$6*Crysol!I193)-$I$7</f>
        <v>9.7309144070621237E-6</v>
      </c>
      <c r="F193" s="3">
        <f t="shared" ca="1" si="10"/>
        <v>1.4490496334288283E-2</v>
      </c>
      <c r="K193" s="20">
        <v>0.23946590719999999</v>
      </c>
      <c r="L193" s="20">
        <v>8.2098899999999994E-5</v>
      </c>
      <c r="M193" s="20">
        <v>2.0645E-5</v>
      </c>
      <c r="O193" s="3">
        <f ca="1">0.000001*0.0000478181*($S$4*Crysol!G193+$S$5*Crysol!H193+$S$6*Crysol!I193)-$S$7</f>
        <v>6.7680453037209963E-5</v>
      </c>
      <c r="P193" s="3">
        <f t="shared" ca="1" si="11"/>
        <v>0.48776113666488513</v>
      </c>
      <c r="U193" s="22">
        <v>0.23946590719999999</v>
      </c>
      <c r="V193" s="22">
        <v>1.7897839999999999E-4</v>
      </c>
      <c r="W193" s="22">
        <v>2.0715499999999998E-5</v>
      </c>
      <c r="Y193" s="3">
        <f ca="1">0.000001*0.0000478181*($AC$4*Crysol!G193+$AC$5*Crysol!H193+$AC$6*Crysol!I193)-$AC$7</f>
        <v>1.9638340061056854E-4</v>
      </c>
      <c r="Z193" s="3">
        <f t="shared" ca="1" si="12"/>
        <v>0.70592285924326881</v>
      </c>
      <c r="AE193" s="24">
        <v>0.23946590719999999</v>
      </c>
      <c r="AF193" s="24">
        <v>5.5427600000000003E-4</v>
      </c>
      <c r="AG193" s="24">
        <v>1.9778700000000001E-5</v>
      </c>
      <c r="AI193" s="3">
        <f ca="1">0.000001*0.0000478181*($AM$4*Crysol!G193+$AM$5*Crysol!H193+$AM$6*Crysol!I193)-$AM$7</f>
        <v>6.1130950959180559E-4</v>
      </c>
      <c r="AJ193" s="3">
        <f t="shared" ca="1" si="13"/>
        <v>8.3150469843262158</v>
      </c>
      <c r="AO193" s="26">
        <v>0.23946590719999999</v>
      </c>
      <c r="AP193" s="26">
        <v>8.6893959999999998E-4</v>
      </c>
      <c r="AQ193" s="26">
        <v>2.6259999999999999E-5</v>
      </c>
      <c r="AS193" s="3">
        <f ca="1">0.000001*0.0000478181*($AW$4*Crysol!G193+$AW$5*Crysol!H193+$AW$6*Crysol!I193)-$AW$7</f>
        <v>1.1103588613634923E-3</v>
      </c>
      <c r="AT193" s="3">
        <f t="shared" ca="1" si="14"/>
        <v>84.519007820462889</v>
      </c>
    </row>
    <row r="194" spans="1:46" x14ac:dyDescent="0.25">
      <c r="A194" s="17">
        <v>0.2406470627</v>
      </c>
      <c r="B194" s="17">
        <v>2.0241199999999999E-5</v>
      </c>
      <c r="C194" s="17">
        <v>1.9840500000000001E-5</v>
      </c>
      <c r="E194" s="3">
        <f ca="1">0.000001*0.0000478181*($I$4*Crysol!G194+$I$5*Crysol!H194+$I$6*Crysol!I194)-$I$7</f>
        <v>9.6809496522794947E-6</v>
      </c>
      <c r="F194" s="3">
        <f t="shared" ca="1" si="10"/>
        <v>0.28329780051740611</v>
      </c>
      <c r="K194" s="20">
        <v>0.2406470627</v>
      </c>
      <c r="L194" s="20">
        <v>8.1453199999999995E-5</v>
      </c>
      <c r="M194" s="20">
        <v>2.0817599999999999E-5</v>
      </c>
      <c r="O194" s="3">
        <f ca="1">0.000001*0.0000478181*($S$4*Crysol!G194+$S$5*Crysol!H194+$S$6*Crysol!I194)-$S$7</f>
        <v>6.7379790081452634E-5</v>
      </c>
      <c r="P194" s="3">
        <f t="shared" ca="1" si="11"/>
        <v>0.45702226273199265</v>
      </c>
      <c r="U194" s="22">
        <v>0.2406470627</v>
      </c>
      <c r="V194" s="22">
        <v>1.7196250000000001E-4</v>
      </c>
      <c r="W194" s="22">
        <v>2.0559799999999999E-5</v>
      </c>
      <c r="Y194" s="3">
        <f ca="1">0.000001*0.0000478181*($AC$4*Crysol!G194+$AC$5*Crysol!H194+$AC$6*Crysol!I194)-$AC$7</f>
        <v>1.9505684985171958E-4</v>
      </c>
      <c r="Z194" s="3">
        <f t="shared" ca="1" si="12"/>
        <v>1.2617511517600135</v>
      </c>
      <c r="AE194" s="24">
        <v>0.2406470627</v>
      </c>
      <c r="AF194" s="24">
        <v>5.4590040000000002E-4</v>
      </c>
      <c r="AG194" s="24">
        <v>2.0088199999999999E-5</v>
      </c>
      <c r="AI194" s="3">
        <f ca="1">0.000001*0.0000478181*($AM$4*Crysol!G194+$AM$5*Crysol!H194+$AM$6*Crysol!I194)-$AM$7</f>
        <v>6.0702526331661187E-4</v>
      </c>
      <c r="AJ194" s="3">
        <f t="shared" ca="1" si="13"/>
        <v>9.2587797853046734</v>
      </c>
      <c r="AO194" s="26">
        <v>0.2406470627</v>
      </c>
      <c r="AP194" s="26">
        <v>8.3354230000000004E-4</v>
      </c>
      <c r="AQ194" s="26">
        <v>2.64923E-5</v>
      </c>
      <c r="AS194" s="3">
        <f ca="1">0.000001*0.0000478181*($AW$4*Crysol!G194+$AW$5*Crysol!H194+$AW$6*Crysol!I194)-$AW$7</f>
        <v>1.1005914336591563E-3</v>
      </c>
      <c r="AT194" s="3">
        <f t="shared" ca="1" si="14"/>
        <v>101.61153639239535</v>
      </c>
    </row>
    <row r="195" spans="1:46" x14ac:dyDescent="0.25">
      <c r="A195" s="17">
        <v>0.24182821809999999</v>
      </c>
      <c r="B195" s="17">
        <v>-1.1634099999999999E-5</v>
      </c>
      <c r="C195" s="17">
        <v>2.0561399999999999E-5</v>
      </c>
      <c r="E195" s="3">
        <f ca="1">0.000001*0.0000478181*($I$4*Crysol!G195+$I$5*Crysol!H195+$I$6*Crysol!I195)-$I$7</f>
        <v>9.641158705018648E-6</v>
      </c>
      <c r="F195" s="3">
        <f t="shared" ca="1" si="10"/>
        <v>1.0706421466920208</v>
      </c>
      <c r="K195" s="20">
        <v>0.24182821809999999</v>
      </c>
      <c r="L195" s="20">
        <v>3.03583E-5</v>
      </c>
      <c r="M195" s="20">
        <v>2.0707700000000002E-5</v>
      </c>
      <c r="O195" s="3">
        <f ca="1">0.000001*0.0000478181*($S$4*Crysol!G195+$S$5*Crysol!H195+$S$6*Crysol!I195)-$S$7</f>
        <v>6.7146744570415967E-5</v>
      </c>
      <c r="P195" s="3">
        <f t="shared" ca="1" si="11"/>
        <v>3.1561608108439225</v>
      </c>
      <c r="U195" s="22">
        <v>0.24182821809999999</v>
      </c>
      <c r="V195" s="22">
        <v>1.5362319999999999E-4</v>
      </c>
      <c r="W195" s="22">
        <v>2.1226700000000001E-5</v>
      </c>
      <c r="Y195" s="3">
        <f ca="1">0.000001*0.0000478181*($AC$4*Crysol!G195+$AC$5*Crysol!H195+$AC$6*Crysol!I195)-$AC$7</f>
        <v>1.9407088599051383E-4</v>
      </c>
      <c r="Z195" s="3">
        <f t="shared" ca="1" si="12"/>
        <v>3.6309677987738946</v>
      </c>
      <c r="AE195" s="24">
        <v>0.24182821809999999</v>
      </c>
      <c r="AF195" s="24">
        <v>5.6516599999999998E-4</v>
      </c>
      <c r="AG195" s="24">
        <v>2.0278299999999999E-5</v>
      </c>
      <c r="AI195" s="3">
        <f ca="1">0.000001*0.0000478181*($AM$4*Crysol!G195+$AM$5*Crysol!H195+$AM$6*Crysol!I195)-$AM$7</f>
        <v>6.0394792985208744E-4</v>
      </c>
      <c r="AJ195" s="3">
        <f t="shared" ca="1" si="13"/>
        <v>3.6575960980395088</v>
      </c>
      <c r="AO195" s="26">
        <v>0.24182821809999999</v>
      </c>
      <c r="AP195" s="26">
        <v>8.0777360000000001E-4</v>
      </c>
      <c r="AQ195" s="26">
        <v>2.6947599999999999E-5</v>
      </c>
      <c r="AS195" s="3">
        <f ca="1">0.000001*0.0000478181*($AW$4*Crysol!G195+$AW$5*Crysol!H195+$AW$6*Crysol!I195)-$AW$7</f>
        <v>1.093714467469133E-3</v>
      </c>
      <c r="AT195" s="3">
        <f t="shared" ca="1" si="14"/>
        <v>112.59322954366408</v>
      </c>
    </row>
    <row r="196" spans="1:46" x14ac:dyDescent="0.25">
      <c r="A196" s="17">
        <v>0.24300934369999999</v>
      </c>
      <c r="B196" s="17">
        <v>4.1670000000000001E-6</v>
      </c>
      <c r="C196" s="17">
        <v>2.05492E-5</v>
      </c>
      <c r="E196" s="3">
        <f ca="1">0.000001*0.0000478181*($I$4*Crysol!G196+$I$5*Crysol!H196+$I$6*Crysol!I196)-$I$7</f>
        <v>9.6013687616648418E-6</v>
      </c>
      <c r="F196" s="3">
        <f t="shared" ref="F196:F259" ca="1" si="15">(B196-E196)^2/C196^2</f>
        <v>6.9937221136104566E-2</v>
      </c>
      <c r="K196" s="20">
        <v>0.24300934369999999</v>
      </c>
      <c r="L196" s="20">
        <v>2.8512100000000001E-5</v>
      </c>
      <c r="M196" s="20">
        <v>2.1236199999999998E-5</v>
      </c>
      <c r="O196" s="3">
        <f ca="1">0.000001*0.0000478181*($S$4*Crysol!G196+$S$5*Crysol!H196+$S$6*Crysol!I196)-$S$7</f>
        <v>6.6913704939008874E-5</v>
      </c>
      <c r="P196" s="3">
        <f t="shared" ref="P196:P259" ca="1" si="16">(L196-O196)^2/M196^2</f>
        <v>3.2699803075034177</v>
      </c>
      <c r="U196" s="22">
        <v>0.24300934369999999</v>
      </c>
      <c r="V196" s="22">
        <v>1.5966689999999999E-4</v>
      </c>
      <c r="W196" s="22">
        <v>2.1620400000000001E-5</v>
      </c>
      <c r="Y196" s="3">
        <f ca="1">0.000001*0.0000478181*($AC$4*Crysol!G196+$AC$5*Crysol!H196+$AC$6*Crysol!I196)-$AC$7</f>
        <v>1.9308494700471661E-4</v>
      </c>
      <c r="Z196" s="3">
        <f t="shared" ref="Z196:Z259" ca="1" si="17">(V196-Y196)^2/W196^2</f>
        <v>2.3891019452984206</v>
      </c>
      <c r="AE196" s="24">
        <v>0.24300934369999999</v>
      </c>
      <c r="AF196" s="24">
        <v>5.3705159999999997E-4</v>
      </c>
      <c r="AG196" s="24">
        <v>2.1118700000000002E-5</v>
      </c>
      <c r="AI196" s="3">
        <f ca="1">0.000001*0.0000478181*($AM$4*Crysol!G196+$AM$5*Crysol!H196+$AM$6*Crysol!I196)-$AM$7</f>
        <v>6.0087067402725121E-4</v>
      </c>
      <c r="AJ196" s="3">
        <f t="shared" ref="AJ196:AJ259" ca="1" si="18">(AF196-AI196)^2/AG196^2</f>
        <v>9.1320154032613328</v>
      </c>
      <c r="AO196" s="26">
        <v>0.24300934369999999</v>
      </c>
      <c r="AP196" s="26">
        <v>8.2205169999999999E-4</v>
      </c>
      <c r="AQ196" s="26">
        <v>2.7505499999999999E-5</v>
      </c>
      <c r="AS196" s="3">
        <f ca="1">0.000001*0.0000478181*($AW$4*Crysol!G196+$AW$5*Crysol!H196+$AW$6*Crysol!I196)-$AW$7</f>
        <v>1.08683767478176E-3</v>
      </c>
      <c r="AT196" s="3">
        <f t="shared" ref="AT196:AT259" ca="1" si="19">(AP196-AS196)^2/AQ196^2</f>
        <v>92.672497464199495</v>
      </c>
    </row>
    <row r="197" spans="1:46" x14ac:dyDescent="0.25">
      <c r="A197" s="17">
        <v>0.2441904396</v>
      </c>
      <c r="B197" s="17">
        <v>3.2599299999999998E-5</v>
      </c>
      <c r="C197" s="17">
        <v>2.1453900000000001E-5</v>
      </c>
      <c r="E197" s="3">
        <f ca="1">0.000001*0.0000478181*($I$4*Crysol!G197+$I$5*Crysol!H197+$I$6*Crysol!I197)-$I$7</f>
        <v>9.5615798188492669E-6</v>
      </c>
      <c r="F197" s="3">
        <f t="shared" ca="1" si="15"/>
        <v>1.1530987305171458</v>
      </c>
      <c r="K197" s="20">
        <v>0.2441904396</v>
      </c>
      <c r="L197" s="20">
        <v>4.2797599999999998E-5</v>
      </c>
      <c r="M197" s="20">
        <v>2.1579499999999999E-5</v>
      </c>
      <c r="O197" s="3">
        <f ca="1">0.000001*0.0000478181*($S$4*Crysol!G197+$S$5*Crysol!H197+$S$6*Crysol!I197)-$S$7</f>
        <v>6.6680671167501085E-5</v>
      </c>
      <c r="P197" s="3">
        <f t="shared" ca="1" si="16"/>
        <v>1.2248914126078343</v>
      </c>
      <c r="U197" s="22">
        <v>0.2441904396</v>
      </c>
      <c r="V197" s="22">
        <v>1.8177420000000001E-4</v>
      </c>
      <c r="W197" s="22">
        <v>2.1725600000000001E-5</v>
      </c>
      <c r="Y197" s="3">
        <f ca="1">0.000001*0.0000478181*($AC$4*Crysol!G197+$AC$5*Crysol!H197+$AC$6*Crysol!I197)-$AC$7</f>
        <v>1.9209903281085326E-4</v>
      </c>
      <c r="Z197" s="3">
        <f t="shared" ca="1" si="17"/>
        <v>0.22585124930698658</v>
      </c>
      <c r="AE197" s="24">
        <v>0.2441904396</v>
      </c>
      <c r="AF197" s="24">
        <v>5.4766850000000002E-4</v>
      </c>
      <c r="AG197" s="24">
        <v>2.10607E-5</v>
      </c>
      <c r="AI197" s="3">
        <f ca="1">0.000001*0.0000478181*($AM$4*Crysol!G197+$AM$5*Crysol!H197+$AM$6*Crysol!I197)-$AM$7</f>
        <v>5.9779349558156765E-4</v>
      </c>
      <c r="AJ197" s="3">
        <f t="shared" ca="1" si="18"/>
        <v>5.6645196931525765</v>
      </c>
      <c r="AO197" s="26">
        <v>0.2441904396</v>
      </c>
      <c r="AP197" s="26">
        <v>8.2708110000000005E-4</v>
      </c>
      <c r="AQ197" s="26">
        <v>2.7847E-5</v>
      </c>
      <c r="AS197" s="3">
        <f ca="1">0.000001*0.0000478181*($AW$4*Crysol!G197+$AW$5*Crysol!H197+$AW$6*Crysol!I197)-$AW$7</f>
        <v>1.0799610550148138E-3</v>
      </c>
      <c r="AT197" s="3">
        <f t="shared" ca="1" si="19"/>
        <v>82.465440186637792</v>
      </c>
    </row>
    <row r="198" spans="1:46" x14ac:dyDescent="0.25">
      <c r="A198" s="17">
        <v>0.2453715205</v>
      </c>
      <c r="B198" s="17">
        <v>3.7092399999999997E-5</v>
      </c>
      <c r="C198" s="17">
        <v>2.10561E-5</v>
      </c>
      <c r="E198" s="3">
        <f ca="1">0.000001*0.0000478181*($I$4*Crysol!G198+$I$5*Crysol!H198+$I$6*Crysol!I198)-$I$7</f>
        <v>9.5217913813560385E-6</v>
      </c>
      <c r="F198" s="3">
        <f t="shared" ca="1" si="15"/>
        <v>1.7144974260402819</v>
      </c>
      <c r="K198" s="20">
        <v>0.2453715205</v>
      </c>
      <c r="L198" s="20">
        <v>4.4805000000000002E-5</v>
      </c>
      <c r="M198" s="20">
        <v>2.1635099999999999E-5</v>
      </c>
      <c r="O198" s="3">
        <f ca="1">0.000001*0.0000478181*($S$4*Crysol!G198+$S$5*Crysol!H198+$S$6*Crysol!I198)-$S$7</f>
        <v>6.6447640355538366E-5</v>
      </c>
      <c r="P198" s="3">
        <f t="shared" ca="1" si="16"/>
        <v>1.00069716983388</v>
      </c>
      <c r="U198" s="22">
        <v>0.2453715205</v>
      </c>
      <c r="V198" s="22">
        <v>1.7831459999999999E-4</v>
      </c>
      <c r="W198" s="22">
        <v>2.2289E-5</v>
      </c>
      <c r="Y198" s="3">
        <f ca="1">0.000001*0.0000478181*($AC$4*Crysol!G198+$AC$5*Crysol!H198+$AC$6*Crysol!I198)-$AC$7</f>
        <v>1.9111313113816876E-4</v>
      </c>
      <c r="Z198" s="3">
        <f t="shared" ca="1" si="17"/>
        <v>0.32971529232749747</v>
      </c>
      <c r="AE198" s="24">
        <v>0.2453715205</v>
      </c>
      <c r="AF198" s="24">
        <v>5.2806670000000002E-4</v>
      </c>
      <c r="AG198" s="24">
        <v>2.1076600000000001E-5</v>
      </c>
      <c r="AI198" s="3">
        <f ca="1">0.000001*0.0000478181*($AM$4*Crysol!G198+$AM$5*Crysol!H198+$AM$6*Crysol!I198)-$AM$7</f>
        <v>5.9471635621626429E-4</v>
      </c>
      <c r="AJ198" s="3">
        <f t="shared" ca="1" si="18"/>
        <v>9.9998784352778394</v>
      </c>
      <c r="AO198" s="26">
        <v>0.2453715205</v>
      </c>
      <c r="AP198" s="26">
        <v>7.8417160000000005E-4</v>
      </c>
      <c r="AQ198" s="26">
        <v>2.8693499999999999E-5</v>
      </c>
      <c r="AS198" s="3">
        <f ca="1">0.000001*0.0000478181*($AW$4*Crysol!G198+$AW$5*Crysol!H198+$AW$6*Crysol!I198)-$AW$7</f>
        <v>1.0730845225814167E-3</v>
      </c>
      <c r="AT198" s="3">
        <f t="shared" ca="1" si="19"/>
        <v>101.38340722884068</v>
      </c>
    </row>
    <row r="199" spans="1:46" x14ac:dyDescent="0.25">
      <c r="A199" s="17">
        <v>0.24655258660000001</v>
      </c>
      <c r="B199" s="17">
        <v>5.2878599999999999E-5</v>
      </c>
      <c r="C199" s="17">
        <v>2.07887E-5</v>
      </c>
      <c r="E199" s="3">
        <f ca="1">0.000001*0.0000478181*($I$4*Crysol!G199+$I$5*Crysol!H199+$I$6*Crysol!I199)-$I$7</f>
        <v>9.482003442447504E-6</v>
      </c>
      <c r="F199" s="3">
        <f t="shared" ca="1" si="15"/>
        <v>4.3576934654431714</v>
      </c>
      <c r="K199" s="20">
        <v>0.24655258660000001</v>
      </c>
      <c r="L199" s="20">
        <v>8.3270199999999994E-5</v>
      </c>
      <c r="M199" s="20">
        <v>2.1455100000000001E-5</v>
      </c>
      <c r="O199" s="3">
        <f ca="1">0.000001*0.0000478181*($S$4*Crysol!G199+$S$5*Crysol!H199+$S$6*Crysol!I199)-$S$7</f>
        <v>6.6214612463660137E-5</v>
      </c>
      <c r="P199" s="3">
        <f t="shared" ca="1" si="16"/>
        <v>0.63193481616530678</v>
      </c>
      <c r="U199" s="22">
        <v>0.24655258660000001</v>
      </c>
      <c r="V199" s="22">
        <v>1.884733E-4</v>
      </c>
      <c r="W199" s="22">
        <v>2.2064599999999999E-5</v>
      </c>
      <c r="Y199" s="3">
        <f ca="1">0.000001*0.0000478181*($AC$4*Crysol!G199+$AC$5*Crysol!H199+$AC$6*Crysol!I199)-$AC$7</f>
        <v>1.9012724181971394E-4</v>
      </c>
      <c r="Z199" s="3">
        <f t="shared" ca="1" si="17"/>
        <v>5.6188616574684991E-3</v>
      </c>
      <c r="AE199" s="24">
        <v>0.24655258660000001</v>
      </c>
      <c r="AF199" s="24">
        <v>5.5217660000000002E-4</v>
      </c>
      <c r="AG199" s="24">
        <v>2.1434399999999999E-5</v>
      </c>
      <c r="AI199" s="3">
        <f ca="1">0.000001*0.0000478181*($AM$4*Crysol!G199+$AM$5*Crysol!H199+$AM$6*Crysol!I199)-$AM$7</f>
        <v>5.9163925541026914E-4</v>
      </c>
      <c r="AJ199" s="3">
        <f t="shared" ca="1" si="18"/>
        <v>3.3896116862191095</v>
      </c>
      <c r="AO199" s="26">
        <v>0.24655258660000001</v>
      </c>
      <c r="AP199" s="26">
        <v>8.1973039999999999E-4</v>
      </c>
      <c r="AQ199" s="26">
        <v>2.81657E-5</v>
      </c>
      <c r="AS199" s="3">
        <f ca="1">0.000001*0.0000478181*($AW$4*Crysol!G199+$AW$5*Crysol!H199+$AW$6*Crysol!I199)-$AW$7</f>
        <v>1.0662080763171212E-3</v>
      </c>
      <c r="AT199" s="3">
        <f t="shared" ca="1" si="19"/>
        <v>76.579774574793774</v>
      </c>
    </row>
    <row r="200" spans="1:46" x14ac:dyDescent="0.25">
      <c r="A200" s="17">
        <v>0.2477336228</v>
      </c>
      <c r="B200" s="17">
        <v>-1.9939E-5</v>
      </c>
      <c r="C200" s="17">
        <v>2.1449699999999999E-5</v>
      </c>
      <c r="E200" s="3">
        <f ca="1">0.000001*0.0000478181*($I$4*Crysol!G200+$I$5*Crysol!H200+$I$6*Crysol!I200)-$I$7</f>
        <v>9.4422165108148397E-6</v>
      </c>
      <c r="F200" s="3">
        <f t="shared" ca="1" si="15"/>
        <v>1.8762776363521032</v>
      </c>
      <c r="K200" s="20">
        <v>0.2477336228</v>
      </c>
      <c r="L200" s="20">
        <v>3.3526999999999999E-5</v>
      </c>
      <c r="M200" s="20">
        <v>2.2401100000000001E-5</v>
      </c>
      <c r="O200" s="3">
        <f ca="1">0.000001*0.0000478181*($S$4*Crysol!G200+$S$5*Crysol!H200+$S$6*Crysol!I200)-$S$7</f>
        <v>6.5981590471141793E-5</v>
      </c>
      <c r="P200" s="3">
        <f t="shared" ca="1" si="16"/>
        <v>2.0990055028670076</v>
      </c>
      <c r="U200" s="22">
        <v>0.2477336228</v>
      </c>
      <c r="V200" s="22">
        <v>1.6089070000000001E-4</v>
      </c>
      <c r="W200" s="22">
        <v>2.2126199999999998E-5</v>
      </c>
      <c r="Y200" s="3">
        <f ca="1">0.000001*0.0000478181*($AC$4*Crysol!G200+$AC$5*Crysol!H200+$AC$6*Crysol!I200)-$AC$7</f>
        <v>1.8914137746014212E-4</v>
      </c>
      <c r="Z200" s="3">
        <f t="shared" ca="1" si="17"/>
        <v>1.6302119270577924</v>
      </c>
      <c r="AE200" s="24">
        <v>0.2477336228</v>
      </c>
      <c r="AF200" s="24">
        <v>5.1980539999999995E-4</v>
      </c>
      <c r="AG200" s="24">
        <v>2.1818500000000001E-5</v>
      </c>
      <c r="AI200" s="3">
        <f ca="1">0.000001*0.0000478181*($AM$4*Crysol!G200+$AM$5*Crysol!H200+$AM$6*Crysol!I200)-$AM$7</f>
        <v>5.8856223250449834E-4</v>
      </c>
      <c r="AJ200" s="3">
        <f t="shared" ca="1" si="18"/>
        <v>9.9307475723034031</v>
      </c>
      <c r="AO200" s="26">
        <v>0.2477336228</v>
      </c>
      <c r="AP200" s="26">
        <v>7.6814750000000001E-4</v>
      </c>
      <c r="AQ200" s="26">
        <v>2.8343800000000001E-5</v>
      </c>
      <c r="AS200" s="3">
        <f ca="1">0.000001*0.0000478181*($AW$4*Crysol!G200+$AW$5*Crysol!H200+$AW$6*Crysol!I200)-$AW$7</f>
        <v>1.0593318041376993E-3</v>
      </c>
      <c r="AT200" s="3">
        <f t="shared" ca="1" si="19"/>
        <v>105.5406520036192</v>
      </c>
    </row>
    <row r="201" spans="1:46" x14ac:dyDescent="0.25">
      <c r="A201" s="17">
        <v>0.24891462919999999</v>
      </c>
      <c r="B201" s="17">
        <v>2.1658299999999999E-5</v>
      </c>
      <c r="C201" s="17">
        <v>2.16172E-5</v>
      </c>
      <c r="E201" s="3">
        <f ca="1">0.000001*0.0000478181*($I$4*Crysol!G201+$I$5*Crysol!H201+$I$6*Crysol!I201)-$I$7</f>
        <v>9.4024305830892193E-6</v>
      </c>
      <c r="F201" s="3">
        <f t="shared" ca="1" si="15"/>
        <v>0.32143219113633315</v>
      </c>
      <c r="K201" s="20">
        <v>0.24891462919999999</v>
      </c>
      <c r="L201" s="20">
        <v>5.6702900000000002E-5</v>
      </c>
      <c r="M201" s="20">
        <v>2.26306E-5</v>
      </c>
      <c r="O201" s="3">
        <f ca="1">0.000001*0.0000478181*($S$4*Crysol!G201+$S$5*Crysol!H201+$S$6*Crysol!I201)-$S$7</f>
        <v>6.5748574358253037E-5</v>
      </c>
      <c r="P201" s="3">
        <f t="shared" ca="1" si="16"/>
        <v>0.15976798633008049</v>
      </c>
      <c r="U201" s="22">
        <v>0.24891462919999999</v>
      </c>
      <c r="V201" s="22">
        <v>1.653201E-4</v>
      </c>
      <c r="W201" s="22">
        <v>2.2404300000000002E-5</v>
      </c>
      <c r="Y201" s="3">
        <f ca="1">0.000001*0.0000478181*($AC$4*Crysol!G201+$AC$5*Crysol!H201+$AC$6*Crysol!I201)-$AC$7</f>
        <v>1.8815553797597883E-4</v>
      </c>
      <c r="Z201" s="3">
        <f t="shared" ca="1" si="17"/>
        <v>1.0388573877135161</v>
      </c>
      <c r="AE201" s="24">
        <v>0.24891462919999999</v>
      </c>
      <c r="AF201" s="24">
        <v>5.6012520000000004E-4</v>
      </c>
      <c r="AG201" s="24">
        <v>2.1736600000000001E-5</v>
      </c>
      <c r="AI201" s="3">
        <f ca="1">0.000001*0.0000478181*($AM$4*Crysol!G201+$AM$5*Crysol!H201+$AM$6*Crysol!I201)-$AM$7</f>
        <v>5.8548528723841606E-4</v>
      </c>
      <c r="AJ201" s="3">
        <f t="shared" ca="1" si="18"/>
        <v>1.3611884625813915</v>
      </c>
      <c r="AO201" s="26">
        <v>0.24891462919999999</v>
      </c>
      <c r="AP201" s="26">
        <v>7.8384430000000001E-4</v>
      </c>
      <c r="AQ201" s="26">
        <v>2.89907E-5</v>
      </c>
      <c r="AS201" s="3">
        <f ca="1">0.000001*0.0000478181*($AW$4*Crysol!G201+$AW$5*Crysol!H201+$AW$6*Crysol!I201)-$AW$7</f>
        <v>1.0524557054609285E-3</v>
      </c>
      <c r="AT201" s="3">
        <f t="shared" ca="1" si="19"/>
        <v>85.848259536115506</v>
      </c>
    </row>
    <row r="202" spans="1:46" x14ac:dyDescent="0.25">
      <c r="A202" s="17">
        <v>0.25009563569999999</v>
      </c>
      <c r="B202" s="17">
        <v>-3.1828800000000003E-5</v>
      </c>
      <c r="C202" s="17">
        <v>2.12276E-5</v>
      </c>
      <c r="E202" s="3">
        <f ca="1">0.000001*0.0000478181*($I$4*Crysol!G202+$I$5*Crysol!H202+$I$6*Crysol!I202)-$I$7</f>
        <v>9.362868737056233E-6</v>
      </c>
      <c r="F202" s="3">
        <f t="shared" ca="1" si="15"/>
        <v>3.7654508361229144</v>
      </c>
      <c r="K202" s="20">
        <v>0.25009563569999999</v>
      </c>
      <c r="L202" s="20">
        <v>4.6305E-6</v>
      </c>
      <c r="M202" s="20">
        <v>2.21546E-5</v>
      </c>
      <c r="O202" s="3">
        <f ca="1">0.000001*0.0000478181*($S$4*Crysol!G202+$S$5*Crysol!H202+$S$6*Crysol!I202)-$S$7</f>
        <v>6.5518436367890476E-5</v>
      </c>
      <c r="P202" s="3">
        <f t="shared" ca="1" si="16"/>
        <v>7.5532643348135444</v>
      </c>
      <c r="U202" s="22">
        <v>0.25009563569999999</v>
      </c>
      <c r="V202" s="22">
        <v>1.3581810000000001E-4</v>
      </c>
      <c r="W202" s="22">
        <v>2.27881E-5</v>
      </c>
      <c r="Y202" s="3">
        <f ca="1">0.000001*0.0000478181*($AC$4*Crysol!G202+$AC$5*Crysol!H202+$AC$6*Crysol!I202)-$AC$7</f>
        <v>1.871925547181877E-4</v>
      </c>
      <c r="Z202" s="3">
        <f t="shared" ca="1" si="17"/>
        <v>5.0825097163153616</v>
      </c>
      <c r="AE202" s="24">
        <v>0.25009563569999999</v>
      </c>
      <c r="AF202" s="24">
        <v>4.8086320000000001E-4</v>
      </c>
      <c r="AG202" s="24">
        <v>2.1574100000000001E-5</v>
      </c>
      <c r="AI202" s="3">
        <f ca="1">0.000001*0.0000478181*($AM$4*Crysol!G202+$AM$5*Crysol!H202+$AM$6*Crysol!I202)-$AM$7</f>
        <v>5.8250813154798651E-4</v>
      </c>
      <c r="AJ202" s="3">
        <f t="shared" ca="1" si="18"/>
        <v>22.19760303735254</v>
      </c>
      <c r="AO202" s="26">
        <v>0.25009563569999999</v>
      </c>
      <c r="AP202" s="26">
        <v>7.2288639999999998E-4</v>
      </c>
      <c r="AQ202" s="26">
        <v>2.9025799999999999E-5</v>
      </c>
      <c r="AS202" s="3">
        <f ca="1">0.000001*0.0000478181*($AW$4*Crysol!G202+$AW$5*Crysol!H202+$AW$6*Crysol!I202)-$AW$7</f>
        <v>1.0458412856765792E-3</v>
      </c>
      <c r="AT202" s="3">
        <f t="shared" ca="1" si="19"/>
        <v>123.79848243523715</v>
      </c>
    </row>
    <row r="203" spans="1:46" x14ac:dyDescent="0.25">
      <c r="A203" s="17">
        <v>0.25127661229999998</v>
      </c>
      <c r="B203" s="17">
        <v>3.6022999999999998E-6</v>
      </c>
      <c r="C203" s="17">
        <v>2.17686E-5</v>
      </c>
      <c r="E203" s="3">
        <f ca="1">0.000001*0.0000478181*($I$4*Crysol!G203+$I$5*Crysol!H203+$I$6*Crysol!I203)-$I$7</f>
        <v>9.3258509725095602E-6</v>
      </c>
      <c r="F203" s="3">
        <f t="shared" ca="1" si="15"/>
        <v>6.9130565787239834E-2</v>
      </c>
      <c r="K203" s="20">
        <v>0.25127661229999998</v>
      </c>
      <c r="L203" s="20">
        <v>3.9167600000000001E-5</v>
      </c>
      <c r="M203" s="20">
        <v>2.2167500000000001E-5</v>
      </c>
      <c r="O203" s="3">
        <f ca="1">0.000001*0.0000478181*($S$4*Crysol!G203+$S$5*Crysol!H203+$S$6*Crysol!I203)-$S$7</f>
        <v>6.532096745085927E-5</v>
      </c>
      <c r="P203" s="3">
        <f t="shared" ca="1" si="16"/>
        <v>1.391944107877543</v>
      </c>
      <c r="U203" s="22">
        <v>0.25127661229999998</v>
      </c>
      <c r="V203" s="22">
        <v>1.7872029999999999E-4</v>
      </c>
      <c r="W203" s="22">
        <v>2.2442500000000001E-5</v>
      </c>
      <c r="Y203" s="3">
        <f ca="1">0.000001*0.0000478181*($AC$4*Crysol!G203+$AC$5*Crysol!H203+$AC$6*Crysol!I203)-$AC$7</f>
        <v>1.8648898583034309E-4</v>
      </c>
      <c r="Z203" s="3">
        <f t="shared" ca="1" si="17"/>
        <v>0.11982643805010877</v>
      </c>
      <c r="AE203" s="24">
        <v>0.25127661229999998</v>
      </c>
      <c r="AF203" s="24">
        <v>4.9701529999999995E-4</v>
      </c>
      <c r="AG203" s="24">
        <v>2.20589E-5</v>
      </c>
      <c r="AI203" s="3">
        <f ca="1">0.000001*0.0000478181*($AM$4*Crysol!G203+$AM$5*Crysol!H203+$AM$6*Crysol!I203)-$AM$7</f>
        <v>5.8066353870450964E-4</v>
      </c>
      <c r="AJ203" s="3">
        <f t="shared" ca="1" si="18"/>
        <v>14.379569956856514</v>
      </c>
      <c r="AO203" s="26">
        <v>0.25127661229999998</v>
      </c>
      <c r="AP203" s="26">
        <v>7.7765739999999999E-4</v>
      </c>
      <c r="AQ203" s="26">
        <v>2.8503100000000002E-5</v>
      </c>
      <c r="AS203" s="3">
        <f ca="1">0.000001*0.0000478181*($AW$4*Crysol!G203+$AW$5*Crysol!H203+$AW$6*Crysol!I203)-$AW$7</f>
        <v>1.0421967619169588E-3</v>
      </c>
      <c r="AT203" s="3">
        <f t="shared" ca="1" si="19"/>
        <v>86.138322602694402</v>
      </c>
    </row>
    <row r="204" spans="1:46" x14ac:dyDescent="0.25">
      <c r="A204" s="17">
        <v>0.25245755910000001</v>
      </c>
      <c r="B204" s="17">
        <v>1.2983999999999999E-6</v>
      </c>
      <c r="C204" s="17">
        <v>2.1786499999999999E-5</v>
      </c>
      <c r="E204" s="3">
        <f ca="1">0.000001*0.0000478181*($I$4*Crysol!G204+$I$5*Crysol!H204+$I$6*Crysol!I204)-$I$7</f>
        <v>9.2888341420452242E-6</v>
      </c>
      <c r="F204" s="3">
        <f t="shared" ca="1" si="15"/>
        <v>0.13451348350237596</v>
      </c>
      <c r="K204" s="20">
        <v>0.25245755910000001</v>
      </c>
      <c r="L204" s="20">
        <v>3.0734000000000001E-6</v>
      </c>
      <c r="M204" s="20">
        <v>2.21917E-5</v>
      </c>
      <c r="O204" s="3">
        <f ca="1">0.000001*0.0000478181*($S$4*Crysol!G204+$S$5*Crysol!H204+$S$6*Crysol!I204)-$S$7</f>
        <v>6.5123503516631052E-5</v>
      </c>
      <c r="P204" s="3">
        <f t="shared" ca="1" si="16"/>
        <v>7.8181477795068028</v>
      </c>
      <c r="U204" s="22">
        <v>0.25245755910000001</v>
      </c>
      <c r="V204" s="22">
        <v>1.5949930000000001E-4</v>
      </c>
      <c r="W204" s="22">
        <v>2.26368E-5</v>
      </c>
      <c r="Y204" s="3">
        <f ca="1">0.000001*0.0000478181*($AC$4*Crysol!G204+$AC$5*Crysol!H204+$AC$6*Crysol!I204)-$AC$7</f>
        <v>1.8578543469590107E-4</v>
      </c>
      <c r="Z204" s="3">
        <f t="shared" ca="1" si="17"/>
        <v>1.3484144266457732</v>
      </c>
      <c r="AE204" s="24">
        <v>0.25245755910000001</v>
      </c>
      <c r="AF204" s="24">
        <v>5.1183849999999998E-4</v>
      </c>
      <c r="AG204" s="24">
        <v>2.18301E-5</v>
      </c>
      <c r="AI204" s="3">
        <f ca="1">0.000001*0.0000478181*($AM$4*Crysol!G204+$AM$5*Crysol!H204+$AM$6*Crysol!I204)-$AM$7</f>
        <v>5.7881899240629596E-4</v>
      </c>
      <c r="AJ204" s="3">
        <f t="shared" ca="1" si="18"/>
        <v>9.4142390431035921</v>
      </c>
      <c r="AO204" s="26">
        <v>0.25245755910000001</v>
      </c>
      <c r="AP204" s="26">
        <v>7.0904989999999999E-4</v>
      </c>
      <c r="AQ204" s="26">
        <v>2.8622399999999999E-5</v>
      </c>
      <c r="AS204" s="3">
        <f ca="1">0.000001*0.0000478181*($AW$4*Crysol!G204+$AW$5*Crysol!H204+$AW$6*Crysol!I204)-$AW$7</f>
        <v>1.0385523301208949E-3</v>
      </c>
      <c r="AT204" s="3">
        <f t="shared" ca="1" si="19"/>
        <v>132.52723905551704</v>
      </c>
    </row>
    <row r="205" spans="1:46" x14ac:dyDescent="0.25">
      <c r="A205" s="17">
        <v>0.25363847610000001</v>
      </c>
      <c r="B205" s="17">
        <v>2.8403800000000001E-5</v>
      </c>
      <c r="C205" s="17">
        <v>2.1925699999999999E-5</v>
      </c>
      <c r="E205" s="3">
        <f ca="1">0.000001*0.0000478181*($I$4*Crysol!G205+$I$5*Crysol!H205+$I$6*Crysol!I205)-$I$7</f>
        <v>9.2518182456632252E-6</v>
      </c>
      <c r="F205" s="3">
        <f t="shared" ca="1" si="15"/>
        <v>0.7629929120907325</v>
      </c>
      <c r="K205" s="20">
        <v>0.25363847610000001</v>
      </c>
      <c r="L205" s="20">
        <v>3.1529899999999998E-5</v>
      </c>
      <c r="M205" s="20">
        <v>2.2831800000000001E-5</v>
      </c>
      <c r="O205" s="3">
        <f ca="1">0.000001*0.0000478181*($S$4*Crysol!G205+$S$5*Crysol!H205+$S$6*Crysol!I205)-$S$7</f>
        <v>6.4926044565205809E-5</v>
      </c>
      <c r="P205" s="3">
        <f t="shared" ca="1" si="16"/>
        <v>2.1395003493482787</v>
      </c>
      <c r="U205" s="22">
        <v>0.25363847610000001</v>
      </c>
      <c r="V205" s="22">
        <v>1.769962E-4</v>
      </c>
      <c r="W205" s="22">
        <v>2.26927E-5</v>
      </c>
      <c r="Y205" s="3">
        <f ca="1">0.000001*0.0000478181*($AC$4*Crysol!G205+$AC$5*Crysol!H205+$AC$6*Crysol!I205)-$AC$7</f>
        <v>1.8508190131486142E-4</v>
      </c>
      <c r="Z205" s="3">
        <f t="shared" ca="1" si="17"/>
        <v>0.12695886917257235</v>
      </c>
      <c r="AE205" s="24">
        <v>0.25363847610000001</v>
      </c>
      <c r="AF205" s="24">
        <v>5.3429460000000003E-4</v>
      </c>
      <c r="AG205" s="24">
        <v>2.2202199999999999E-5</v>
      </c>
      <c r="AI205" s="3">
        <f ca="1">0.000001*0.0000478181*($AM$4*Crysol!G205+$AM$5*Crysol!H205+$AM$6*Crysol!I205)-$AM$7</f>
        <v>5.7697449265334559E-4</v>
      </c>
      <c r="AJ205" s="3">
        <f t="shared" ca="1" si="18"/>
        <v>3.6953418107855862</v>
      </c>
      <c r="AO205" s="26">
        <v>0.25363847610000001</v>
      </c>
      <c r="AP205" s="26">
        <v>7.5433390000000003E-4</v>
      </c>
      <c r="AQ205" s="26">
        <v>2.89828E-5</v>
      </c>
      <c r="AS205" s="3">
        <f ca="1">0.000001*0.0000478181*($AW$4*Crysol!G205+$AW$5*Crysol!H205+$AW$6*Crysol!I205)-$AW$7</f>
        <v>1.0349079902883874E-3</v>
      </c>
      <c r="AT205" s="3">
        <f t="shared" ca="1" si="19"/>
        <v>93.716151782625616</v>
      </c>
    </row>
    <row r="206" spans="1:46" x14ac:dyDescent="0.25">
      <c r="A206" s="17">
        <v>0.25481939320000002</v>
      </c>
      <c r="B206" s="17">
        <v>-2.1554000000000001E-6</v>
      </c>
      <c r="C206" s="17">
        <v>2.1889899999999999E-5</v>
      </c>
      <c r="E206" s="3">
        <f ca="1">0.000001*0.0000478181*($I$4*Crysol!G206+$I$5*Crysol!H206+$I$6*Crysol!I206)-$I$7</f>
        <v>9.2148023461467265E-6</v>
      </c>
      <c r="F206" s="3">
        <f t="shared" ca="1" si="15"/>
        <v>0.26980427823897218</v>
      </c>
      <c r="K206" s="20">
        <v>0.25481939320000002</v>
      </c>
      <c r="L206" s="20">
        <v>9.2794500000000001E-5</v>
      </c>
      <c r="M206" s="20">
        <v>2.2764300000000002E-5</v>
      </c>
      <c r="O206" s="3">
        <f ca="1">0.000001*0.0000478181*($S$4*Crysol!G206+$S$5*Crysol!H206+$S$6*Crysol!I206)-$S$7</f>
        <v>6.472858559705977E-5</v>
      </c>
      <c r="P206" s="3">
        <f t="shared" ca="1" si="16"/>
        <v>1.5200217139297361</v>
      </c>
      <c r="U206" s="22">
        <v>0.25481939320000002</v>
      </c>
      <c r="V206" s="22">
        <v>1.8676270000000001E-4</v>
      </c>
      <c r="W206" s="22">
        <v>2.2680800000000001E-5</v>
      </c>
      <c r="Y206" s="3">
        <f ca="1">0.000001*0.0000478181*($AC$4*Crysol!G206+$AC$5*Crysol!H206+$AC$6*Crysol!I206)-$AC$7</f>
        <v>1.8437836787424665E-4</v>
      </c>
      <c r="Z206" s="3">
        <f t="shared" ca="1" si="17"/>
        <v>1.1051386373479934E-2</v>
      </c>
      <c r="AE206" s="24">
        <v>0.25481939320000002</v>
      </c>
      <c r="AF206" s="24">
        <v>5.4473580000000002E-4</v>
      </c>
      <c r="AG206" s="24">
        <v>2.2191000000000001E-5</v>
      </c>
      <c r="AI206" s="3">
        <f ca="1">0.000001*0.0000478181*($AM$4*Crysol!G206+$AM$5*Crysol!H206+$AM$6*Crysol!I206)-$AM$7</f>
        <v>5.7512999274420299E-4</v>
      </c>
      <c r="AJ206" s="3">
        <f t="shared" ca="1" si="18"/>
        <v>1.8759768707393503</v>
      </c>
      <c r="AO206" s="26">
        <v>0.25481939320000002</v>
      </c>
      <c r="AP206" s="26">
        <v>7.3867020000000004E-4</v>
      </c>
      <c r="AQ206" s="26">
        <v>2.9111999999999998E-5</v>
      </c>
      <c r="AS206" s="3">
        <f ca="1">0.000001*0.0000478181*($AW$4*Crysol!G206+$AW$5*Crysol!H206+$AW$6*Crysol!I206)-$AW$7</f>
        <v>1.0312636501472773E-3</v>
      </c>
      <c r="AT206" s="3">
        <f t="shared" ca="1" si="19"/>
        <v>101.01482477690188</v>
      </c>
    </row>
    <row r="207" spans="1:46" x14ac:dyDescent="0.25">
      <c r="A207" s="17">
        <v>0.2560002804</v>
      </c>
      <c r="B207" s="17">
        <v>8.3526000000000003E-6</v>
      </c>
      <c r="C207" s="17">
        <v>2.20728E-5</v>
      </c>
      <c r="E207" s="3">
        <f ca="1">0.000001*0.0000478181*($I$4*Crysol!G207+$I$5*Crysol!H207+$I$6*Crysol!I207)-$I$7</f>
        <v>9.1777873838470644E-6</v>
      </c>
      <c r="F207" s="3">
        <f t="shared" ca="1" si="15"/>
        <v>1.3976238482784717E-3</v>
      </c>
      <c r="K207" s="20">
        <v>0.2560002804</v>
      </c>
      <c r="L207" s="20">
        <v>8.2553799999999996E-5</v>
      </c>
      <c r="M207" s="20">
        <v>2.28254E-5</v>
      </c>
      <c r="O207" s="3">
        <f ca="1">0.000001*0.0000478181*($S$4*Crysol!G207+$S$5*Crysol!H207+$S$6*Crysol!I207)-$S$7</f>
        <v>6.4531131628437516E-5</v>
      </c>
      <c r="P207" s="3">
        <f t="shared" ca="1" si="16"/>
        <v>0.6234496550440155</v>
      </c>
      <c r="U207" s="22">
        <v>0.2560002804</v>
      </c>
      <c r="V207" s="22">
        <v>1.4964460000000001E-4</v>
      </c>
      <c r="W207" s="22">
        <v>2.3069099999999999E-5</v>
      </c>
      <c r="Y207" s="3">
        <f ca="1">0.000001*0.0000478181*($AC$4*Crysol!G207+$AC$5*Crysol!H207+$AC$6*Crysol!I207)-$AC$7</f>
        <v>1.8367485224660948E-4</v>
      </c>
      <c r="Z207" s="3">
        <f t="shared" ca="1" si="17"/>
        <v>2.1760508177868556</v>
      </c>
      <c r="AE207" s="24">
        <v>0.2560002804</v>
      </c>
      <c r="AF207" s="24">
        <v>5.3315839999999997E-4</v>
      </c>
      <c r="AG207" s="24">
        <v>2.2592600000000001E-5</v>
      </c>
      <c r="AI207" s="3">
        <f ca="1">0.000001*0.0000478181*($AM$4*Crysol!G207+$AM$5*Crysol!H207+$AM$6*Crysol!I207)-$AM$7</f>
        <v>5.7328553953651603E-4</v>
      </c>
      <c r="AJ207" s="3">
        <f t="shared" ca="1" si="18"/>
        <v>3.1545976671332232</v>
      </c>
      <c r="AO207" s="26">
        <v>0.2560002804</v>
      </c>
      <c r="AP207" s="26">
        <v>7.0037080000000002E-4</v>
      </c>
      <c r="AQ207" s="26">
        <v>2.9787100000000001E-5</v>
      </c>
      <c r="AS207" s="3">
        <f ca="1">0.000001*0.0000478181*($AW$4*Crysol!G207+$AW$5*Crysol!H207+$AW$6*Crysol!I207)-$AW$7</f>
        <v>1.0276194022783259E-3</v>
      </c>
      <c r="AT207" s="3">
        <f t="shared" ca="1" si="19"/>
        <v>120.69774431505952</v>
      </c>
    </row>
    <row r="208" spans="1:46" x14ac:dyDescent="0.25">
      <c r="A208" s="17">
        <v>0.25718116759999998</v>
      </c>
      <c r="B208" s="17">
        <v>2.3244999999999999E-5</v>
      </c>
      <c r="C208" s="17">
        <v>2.1970100000000002E-5</v>
      </c>
      <c r="E208" s="3">
        <f ca="1">0.000001*0.0000478181*($I$4*Crysol!G208+$I$5*Crysol!H208+$I$6*Crysol!I208)-$I$7</f>
        <v>9.1407724215474056E-6</v>
      </c>
      <c r="F208" s="3">
        <f t="shared" ca="1" si="15"/>
        <v>0.41213030115780025</v>
      </c>
      <c r="K208" s="20">
        <v>0.25718116759999998</v>
      </c>
      <c r="L208" s="20">
        <v>5.4422200000000002E-5</v>
      </c>
      <c r="M208" s="20">
        <v>2.3160099999999999E-5</v>
      </c>
      <c r="O208" s="3">
        <f ca="1">0.000001*0.0000478181*($S$4*Crysol!G208+$S$5*Crysol!H208+$S$6*Crysol!I208)-$S$7</f>
        <v>6.4333677659815275E-5</v>
      </c>
      <c r="P208" s="3">
        <f t="shared" ca="1" si="16"/>
        <v>0.18314537353317389</v>
      </c>
      <c r="U208" s="22">
        <v>0.25718116759999998</v>
      </c>
      <c r="V208" s="22">
        <v>1.6030619999999999E-4</v>
      </c>
      <c r="W208" s="22">
        <v>2.2895300000000001E-5</v>
      </c>
      <c r="Y208" s="3">
        <f ca="1">0.000001*0.0000478181*($AC$4*Crysol!G208+$AC$5*Crysol!H208+$AC$6*Crysol!I208)-$AC$7</f>
        <v>1.8297133661897226E-4</v>
      </c>
      <c r="Z208" s="3">
        <f t="shared" ca="1" si="17"/>
        <v>0.97999532827929692</v>
      </c>
      <c r="AE208" s="24">
        <v>0.25718116759999998</v>
      </c>
      <c r="AF208" s="24">
        <v>5.1549189999999996E-4</v>
      </c>
      <c r="AG208" s="24">
        <v>2.2605000000000001E-5</v>
      </c>
      <c r="AI208" s="3">
        <f ca="1">0.000001*0.0000478181*($AM$4*Crysol!G208+$AM$5*Crysol!H208+$AM$6*Crysol!I208)-$AM$7</f>
        <v>5.7144108632882886E-4</v>
      </c>
      <c r="AJ208" s="3">
        <f t="shared" ca="1" si="18"/>
        <v>6.1260216477701404</v>
      </c>
      <c r="AO208" s="26">
        <v>0.25718116759999998</v>
      </c>
      <c r="AP208" s="26">
        <v>7.6841949999999996E-4</v>
      </c>
      <c r="AQ208" s="26">
        <v>2.9906399999999999E-5</v>
      </c>
      <c r="AS208" s="3">
        <f ca="1">0.000001*0.0000478181*($AW$4*Crysol!G208+$AW$5*Crysol!H208+$AW$6*Crysol!I208)-$AW$7</f>
        <v>1.0239751544093745E-3</v>
      </c>
      <c r="AT208" s="3">
        <f t="shared" ca="1" si="19"/>
        <v>73.020148810802468</v>
      </c>
    </row>
    <row r="209" spans="1:46" x14ac:dyDescent="0.25">
      <c r="A209" s="17">
        <v>0.25836199520000003</v>
      </c>
      <c r="B209" s="17">
        <v>-1.0495100000000001E-5</v>
      </c>
      <c r="C209" s="17">
        <v>2.2789599999999999E-5</v>
      </c>
      <c r="E209" s="3">
        <f ca="1">0.000001*0.0000478181*($I$4*Crysol!G209+$I$5*Crysol!H209+$I$6*Crysol!I209)-$I$7</f>
        <v>9.1037593274124207E-6</v>
      </c>
      <c r="F209" s="3">
        <f t="shared" ca="1" si="15"/>
        <v>0.73958515659979274</v>
      </c>
      <c r="K209" s="20">
        <v>0.25836199520000003</v>
      </c>
      <c r="L209" s="20">
        <v>4.1407299999999999E-5</v>
      </c>
      <c r="M209" s="20">
        <v>2.3612200000000001E-5</v>
      </c>
      <c r="O209" s="3">
        <f ca="1">0.000001*0.0000478181*($S$4*Crysol!G209+$S$5*Crysol!H209+$S$6*Crysol!I209)-$S$7</f>
        <v>6.4136233656798998E-5</v>
      </c>
      <c r="P209" s="3">
        <f t="shared" ca="1" si="16"/>
        <v>0.92658489409806311</v>
      </c>
      <c r="U209" s="22">
        <v>0.25836199520000003</v>
      </c>
      <c r="V209" s="22">
        <v>1.8385130000000001E-4</v>
      </c>
      <c r="W209" s="22">
        <v>2.3314000000000001E-5</v>
      </c>
      <c r="Y209" s="3">
        <f ca="1">0.000001*0.0000478181*($AC$4*Crysol!G209+$AC$5*Crysol!H209+$AC$6*Crysol!I209)-$AC$7</f>
        <v>1.8226785649813994E-4</v>
      </c>
      <c r="Z209" s="3">
        <f t="shared" ca="1" si="17"/>
        <v>4.6128736589079698E-3</v>
      </c>
      <c r="AE209" s="24">
        <v>0.25836199520000003</v>
      </c>
      <c r="AF209" s="24">
        <v>5.0363079999999998E-4</v>
      </c>
      <c r="AG209" s="24">
        <v>2.3109199999999999E-5</v>
      </c>
      <c r="AI209" s="3">
        <f ca="1">0.000001*0.0000478181*($AM$4*Crysol!G209+$AM$5*Crysol!H209+$AM$6*Crysol!I209)-$AM$7</f>
        <v>5.6959672621166818E-4</v>
      </c>
      <c r="AJ209" s="3">
        <f t="shared" ca="1" si="18"/>
        <v>8.1483468412244591</v>
      </c>
      <c r="AO209" s="26">
        <v>0.25836199520000003</v>
      </c>
      <c r="AP209" s="26">
        <v>7.1706199999999997E-4</v>
      </c>
      <c r="AQ209" s="26">
        <v>3.01976E-5</v>
      </c>
      <c r="AS209" s="3">
        <f ca="1">0.000001*0.0000478181*($AW$4*Crysol!G209+$AW$5*Crysol!H209+$AW$6*Crysol!I209)-$AW$7</f>
        <v>1.0203310904675358E-3</v>
      </c>
      <c r="AT209" s="3">
        <f t="shared" ca="1" si="19"/>
        <v>100.8582529981333</v>
      </c>
    </row>
    <row r="210" spans="1:46" x14ac:dyDescent="0.25">
      <c r="A210" s="17">
        <v>0.25954282280000002</v>
      </c>
      <c r="B210" s="17">
        <v>-4.6367E-6</v>
      </c>
      <c r="C210" s="17">
        <v>2.29198E-5</v>
      </c>
      <c r="E210" s="3">
        <f ca="1">0.000001*0.0000478181*($I$4*Crysol!G210+$I$5*Crysol!H210+$I$6*Crysol!I210)-$I$7</f>
        <v>9.0667462332774357E-6</v>
      </c>
      <c r="F210" s="3">
        <f t="shared" ca="1" si="15"/>
        <v>0.35746864411641227</v>
      </c>
      <c r="K210" s="20">
        <v>0.25954282280000002</v>
      </c>
      <c r="L210" s="20">
        <v>6.2291499999999998E-5</v>
      </c>
      <c r="M210" s="20">
        <v>2.3437800000000001E-5</v>
      </c>
      <c r="O210" s="3">
        <f ca="1">0.000001*0.0000478181*($S$4*Crysol!G210+$S$5*Crysol!H210+$S$6*Crysol!I210)-$S$7</f>
        <v>6.3938789653782707E-5</v>
      </c>
      <c r="P210" s="3">
        <f t="shared" ca="1" si="16"/>
        <v>4.9397645996037401E-3</v>
      </c>
      <c r="U210" s="22">
        <v>0.25954282280000002</v>
      </c>
      <c r="V210" s="22">
        <v>1.711692E-4</v>
      </c>
      <c r="W210" s="22">
        <v>2.3407299999999999E-5</v>
      </c>
      <c r="Y210" s="3">
        <f ca="1">0.000001*0.0000478181*($AC$4*Crysol!G210+$AC$5*Crysol!H210+$AC$6*Crysol!I210)-$AC$7</f>
        <v>1.8156437637730763E-4</v>
      </c>
      <c r="Z210" s="3">
        <f t="shared" ca="1" si="17"/>
        <v>0.19722459930077163</v>
      </c>
      <c r="AE210" s="24">
        <v>0.25954282280000002</v>
      </c>
      <c r="AF210" s="24">
        <v>4.834579E-4</v>
      </c>
      <c r="AG210" s="24">
        <v>2.2805600000000001E-5</v>
      </c>
      <c r="AI210" s="3">
        <f ca="1">0.000001*0.0000478181*($AM$4*Crysol!G210+$AM$5*Crysol!H210+$AM$6*Crysol!I210)-$AM$7</f>
        <v>5.6775236609450739E-4</v>
      </c>
      <c r="AJ210" s="3">
        <f t="shared" ca="1" si="18"/>
        <v>13.662026490136165</v>
      </c>
      <c r="AO210" s="26">
        <v>0.25954282280000002</v>
      </c>
      <c r="AP210" s="26">
        <v>7.3008790000000001E-4</v>
      </c>
      <c r="AQ210" s="26">
        <v>3.0247500000000001E-5</v>
      </c>
      <c r="AS210" s="3">
        <f ca="1">0.000001*0.0000478181*($AW$4*Crysol!G210+$AW$5*Crysol!H210+$AW$6*Crysol!I210)-$AW$7</f>
        <v>1.0166870265256971E-3</v>
      </c>
      <c r="AT210" s="3">
        <f t="shared" ca="1" si="19"/>
        <v>89.778171122257945</v>
      </c>
    </row>
    <row r="211" spans="1:46" x14ac:dyDescent="0.25">
      <c r="A211" s="17">
        <v>0.26072362069999999</v>
      </c>
      <c r="B211" s="17">
        <v>-1.1080199999999999E-5</v>
      </c>
      <c r="C211" s="17">
        <v>2.24238E-5</v>
      </c>
      <c r="E211" s="3">
        <f ca="1">0.000001*0.0000478181*($I$4*Crysol!G211+$I$5*Crysol!H211+$I$6*Crysol!I211)-$I$7</f>
        <v>9.0266434467153917E-6</v>
      </c>
      <c r="F211" s="3">
        <f t="shared" ca="1" si="15"/>
        <v>0.80402466259316896</v>
      </c>
      <c r="K211" s="20">
        <v>0.26072362069999999</v>
      </c>
      <c r="L211" s="20">
        <v>-1.18855E-5</v>
      </c>
      <c r="M211" s="20">
        <v>2.2804699999999999E-5</v>
      </c>
      <c r="O211" s="3">
        <f ca="1">0.000001*0.0000478181*($S$4*Crysol!G211+$S$5*Crysol!H211+$S$6*Crysol!I211)-$S$7</f>
        <v>6.3731329317011706E-5</v>
      </c>
      <c r="P211" s="3">
        <f t="shared" ca="1" si="16"/>
        <v>10.994821912223452</v>
      </c>
      <c r="U211" s="22">
        <v>0.26072362069999999</v>
      </c>
      <c r="V211" s="22">
        <v>1.384561E-4</v>
      </c>
      <c r="W211" s="22">
        <v>2.34574E-5</v>
      </c>
      <c r="Y211" s="3">
        <f ca="1">0.000001*0.0000478181*($AC$4*Crysol!G211+$AC$5*Crysol!H211+$AC$6*Crysol!I211)-$AC$7</f>
        <v>1.8087373064620203E-4</v>
      </c>
      <c r="Z211" s="3">
        <f t="shared" ca="1" si="17"/>
        <v>3.2698894126848073</v>
      </c>
      <c r="AE211" s="24">
        <v>0.26072362069999999</v>
      </c>
      <c r="AF211" s="24">
        <v>5.0045850000000002E-4</v>
      </c>
      <c r="AG211" s="24">
        <v>2.27944E-5</v>
      </c>
      <c r="AI211" s="3">
        <f ca="1">0.000001*0.0000478181*($AM$4*Crysol!G211+$AM$5*Crysol!H211+$AM$6*Crysol!I211)-$AM$7</f>
        <v>5.6609567034140572E-4</v>
      </c>
      <c r="AJ211" s="3">
        <f t="shared" ca="1" si="18"/>
        <v>8.291695979309786</v>
      </c>
      <c r="AO211" s="26">
        <v>0.26072362069999999</v>
      </c>
      <c r="AP211" s="26">
        <v>6.9950700000000004E-4</v>
      </c>
      <c r="AQ211" s="26">
        <v>3.0605100000000003E-5</v>
      </c>
      <c r="AS211" s="3">
        <f ca="1">0.000001*0.0000478181*($AW$4*Crysol!G211+$AW$5*Crysol!H211+$AW$6*Crysol!I211)-$AW$7</f>
        <v>1.0136638605883674E-3</v>
      </c>
      <c r="AT211" s="3">
        <f t="shared" ca="1" si="19"/>
        <v>105.36721250349343</v>
      </c>
    </row>
    <row r="212" spans="1:46" x14ac:dyDescent="0.25">
      <c r="A212" s="17">
        <v>0.26190441850000001</v>
      </c>
      <c r="B212" s="17">
        <v>-2.1749599999999999E-5</v>
      </c>
      <c r="C212" s="17">
        <v>2.30122E-5</v>
      </c>
      <c r="E212" s="3">
        <f ca="1">0.000001*0.0000478181*($I$4*Crysol!G212+$I$5*Crysol!H212+$I$6*Crysol!I212)-$I$7</f>
        <v>8.9845880350231785E-6</v>
      </c>
      <c r="F212" s="3">
        <f t="shared" ca="1" si="15"/>
        <v>1.7837221622032637</v>
      </c>
      <c r="K212" s="20">
        <v>0.26190441850000001</v>
      </c>
      <c r="L212" s="20">
        <v>1.6636100000000002E-5</v>
      </c>
      <c r="M212" s="20">
        <v>2.3334599999999998E-5</v>
      </c>
      <c r="O212" s="3">
        <f ca="1">0.000001*0.0000478181*($S$4*Crysol!G212+$S$5*Crysol!H212+$S$6*Crysol!I212)-$S$7</f>
        <v>6.3517537629163921E-5</v>
      </c>
      <c r="P212" s="3">
        <f t="shared" ca="1" si="16"/>
        <v>4.0364643449544131</v>
      </c>
      <c r="U212" s="22">
        <v>0.26190441850000001</v>
      </c>
      <c r="V212" s="22">
        <v>1.2710299999999999E-4</v>
      </c>
      <c r="W212" s="22">
        <v>2.4224300000000001E-5</v>
      </c>
      <c r="Y212" s="3">
        <f ca="1">0.000001*0.0000478181*($AC$4*Crysol!G212+$AC$5*Crysol!H212+$AC$6*Crysol!I212)-$AC$7</f>
        <v>1.8019118244875289E-4</v>
      </c>
      <c r="Z212" s="3">
        <f t="shared" ca="1" si="17"/>
        <v>4.8027860579476513</v>
      </c>
      <c r="AE212" s="24">
        <v>0.26190441850000001</v>
      </c>
      <c r="AF212" s="24">
        <v>4.8878799999999998E-4</v>
      </c>
      <c r="AG212" s="24">
        <v>2.33122E-5</v>
      </c>
      <c r="AI212" s="3">
        <f ca="1">0.000001*0.0000478181*($AM$4*Crysol!G212+$AM$5*Crysol!H212+$AM$6*Crysol!I212)-$AM$7</f>
        <v>5.6455751010661746E-4</v>
      </c>
      <c r="AJ212" s="3">
        <f t="shared" ca="1" si="18"/>
        <v>10.563855157653258</v>
      </c>
      <c r="AO212" s="26">
        <v>0.26190441850000001</v>
      </c>
      <c r="AP212" s="26">
        <v>7.3814720000000005E-4</v>
      </c>
      <c r="AQ212" s="26">
        <v>3.0201699999999999E-5</v>
      </c>
      <c r="AS212" s="3">
        <f ca="1">0.000001*0.0000478181*($AW$4*Crysol!G212+$AW$5*Crysol!H212+$AW$6*Crysol!I212)-$AW$7</f>
        <v>1.0110329148706402E-3</v>
      </c>
      <c r="AT212" s="3">
        <f t="shared" ca="1" si="19"/>
        <v>81.639215856583959</v>
      </c>
    </row>
    <row r="213" spans="1:46" x14ac:dyDescent="0.25">
      <c r="A213" s="17">
        <v>0.26308515669999999</v>
      </c>
      <c r="B213" s="17">
        <v>4.1911199999999999E-5</v>
      </c>
      <c r="C213" s="17">
        <v>2.2739200000000001E-5</v>
      </c>
      <c r="E213" s="3">
        <f ca="1">0.000001*0.0000478181*($I$4*Crysol!G213+$I$5*Crysol!H213+$I$6*Crysol!I213)-$I$7</f>
        <v>8.9425347460504831E-6</v>
      </c>
      <c r="F213" s="3">
        <f t="shared" ca="1" si="15"/>
        <v>2.1020951343801686</v>
      </c>
      <c r="K213" s="20">
        <v>0.26308515669999999</v>
      </c>
      <c r="L213" s="20">
        <v>4.1393200000000002E-5</v>
      </c>
      <c r="M213" s="20">
        <v>2.40493E-5</v>
      </c>
      <c r="O213" s="3">
        <f ca="1">0.000001*0.0000478181*($S$4*Crysol!G213+$S$5*Crysol!H213+$S$6*Crysol!I213)-$S$7</f>
        <v>6.3303756732312365E-5</v>
      </c>
      <c r="P213" s="3">
        <f t="shared" ca="1" si="16"/>
        <v>0.83004558857910138</v>
      </c>
      <c r="U213" s="22">
        <v>0.26308515669999999</v>
      </c>
      <c r="V213" s="22">
        <v>1.6423579999999999E-4</v>
      </c>
      <c r="W213" s="22">
        <v>2.41807E-5</v>
      </c>
      <c r="Y213" s="3">
        <f ca="1">0.000001*0.0000478181*($AC$4*Crysol!G213+$AC$5*Crysol!H213+$AC$6*Crysol!I213)-$AC$7</f>
        <v>1.795086687024795E-4</v>
      </c>
      <c r="Z213" s="3">
        <f t="shared" ca="1" si="17"/>
        <v>0.3989362477480391</v>
      </c>
      <c r="AE213" s="24">
        <v>0.26308515669999999</v>
      </c>
      <c r="AF213" s="24">
        <v>5.0724780000000001E-4</v>
      </c>
      <c r="AG213" s="24">
        <v>2.3091600000000001E-5</v>
      </c>
      <c r="AI213" s="3">
        <f ca="1">0.000001*0.0000478181*($AM$4*Crysol!G213+$AM$5*Crysol!H213+$AM$6*Crysol!I213)-$AM$7</f>
        <v>5.6301942750946533E-4</v>
      </c>
      <c r="AJ213" s="3">
        <f t="shared" ca="1" si="18"/>
        <v>5.8333573823312657</v>
      </c>
      <c r="AO213" s="26">
        <v>0.26308515669999999</v>
      </c>
      <c r="AP213" s="26">
        <v>7.4056570000000002E-4</v>
      </c>
      <c r="AQ213" s="26">
        <v>3.1276299999999997E-5</v>
      </c>
      <c r="AS213" s="3">
        <f ca="1">0.000001*0.0000478181*($AW$4*Crysol!G213+$AW$5*Crysol!H213+$AW$6*Crysol!I213)-$AW$7</f>
        <v>1.008402101948185E-3</v>
      </c>
      <c r="AT213" s="3">
        <f t="shared" ca="1" si="19"/>
        <v>73.334521716452315</v>
      </c>
    </row>
    <row r="214" spans="1:46" x14ac:dyDescent="0.25">
      <c r="A214" s="17">
        <v>0.26426589490000002</v>
      </c>
      <c r="B214" s="17">
        <v>2.2439999999999999E-5</v>
      </c>
      <c r="C214" s="17">
        <v>2.3286999999999999E-5</v>
      </c>
      <c r="E214" s="3">
        <f ca="1">0.000001*0.0000478181*($I$4*Crysol!G214+$I$5*Crysol!H214+$I$6*Crysol!I214)-$I$7</f>
        <v>8.9004814570777878E-6</v>
      </c>
      <c r="F214" s="3">
        <f t="shared" ca="1" si="15"/>
        <v>0.33804876712965776</v>
      </c>
      <c r="K214" s="20">
        <v>0.26426589490000002</v>
      </c>
      <c r="L214" s="20">
        <v>6.4238200000000004E-5</v>
      </c>
      <c r="M214" s="20">
        <v>2.3695700000000001E-5</v>
      </c>
      <c r="O214" s="3">
        <f ca="1">0.000001*0.0000478181*($S$4*Crysol!G214+$S$5*Crysol!H214+$S$6*Crysol!I214)-$S$7</f>
        <v>6.3089975835460782E-5</v>
      </c>
      <c r="P214" s="3">
        <f t="shared" ca="1" si="16"/>
        <v>2.3480875141319718E-3</v>
      </c>
      <c r="U214" s="22">
        <v>0.26426589490000002</v>
      </c>
      <c r="V214" s="22">
        <v>2.0061769999999999E-4</v>
      </c>
      <c r="W214" s="22">
        <v>2.37973E-5</v>
      </c>
      <c r="Y214" s="3">
        <f ca="1">0.000001*0.0000478181*($AC$4*Crysol!G214+$AC$5*Crysol!H214+$AC$6*Crysol!I214)-$AC$7</f>
        <v>1.7882615495620611E-4</v>
      </c>
      <c r="Z214" s="3">
        <f t="shared" ca="1" si="17"/>
        <v>0.83853399772645387</v>
      </c>
      <c r="AE214" s="24">
        <v>0.26426589490000002</v>
      </c>
      <c r="AF214" s="24">
        <v>5.5926200000000004E-4</v>
      </c>
      <c r="AG214" s="24">
        <v>2.3371100000000001E-5</v>
      </c>
      <c r="AI214" s="3">
        <f ca="1">0.000001*0.0000478181*($AM$4*Crysol!G214+$AM$5*Crysol!H214+$AM$6*Crysol!I214)-$AM$7</f>
        <v>5.6148134491231319E-4</v>
      </c>
      <c r="AJ214" s="3">
        <f t="shared" ca="1" si="18"/>
        <v>9.0176068409294624E-3</v>
      </c>
      <c r="AO214" s="26">
        <v>0.26426589490000002</v>
      </c>
      <c r="AP214" s="26">
        <v>7.9069779999999998E-4</v>
      </c>
      <c r="AQ214" s="26">
        <v>3.06164E-5</v>
      </c>
      <c r="AS214" s="3">
        <f ca="1">0.000001*0.0000478181*($AW$4*Crysol!G214+$AW$5*Crysol!H214+$AW$6*Crysol!I214)-$AW$7</f>
        <v>1.0057712890257295E-3</v>
      </c>
      <c r="AT214" s="3">
        <f t="shared" ca="1" si="19"/>
        <v>49.347540763672455</v>
      </c>
    </row>
    <row r="215" spans="1:46" x14ac:dyDescent="0.25">
      <c r="A215" s="17">
        <v>0.26544660329999997</v>
      </c>
      <c r="B215" s="17">
        <v>3.8855700000000001E-5</v>
      </c>
      <c r="C215" s="17">
        <v>2.3007399999999999E-5</v>
      </c>
      <c r="E215" s="3">
        <f ca="1">0.000001*0.0000478181*($I$4*Crysol!G215+$I$5*Crysol!H215+$I$6*Crysol!I215)-$I$7</f>
        <v>8.8584292294648532E-6</v>
      </c>
      <c r="F215" s="3">
        <f t="shared" ca="1" si="15"/>
        <v>1.6999196747370899</v>
      </c>
      <c r="K215" s="20">
        <v>0.26544660329999997</v>
      </c>
      <c r="L215" s="20">
        <v>9.4701299999999994E-5</v>
      </c>
      <c r="M215" s="20">
        <v>2.3671399999999998E-5</v>
      </c>
      <c r="O215" s="3">
        <f ca="1">0.000001*0.0000478181*($S$4*Crysol!G215+$S$5*Crysol!H215+$S$6*Crysol!I215)-$S$7</f>
        <v>6.2876200334107361E-5</v>
      </c>
      <c r="P215" s="3">
        <f t="shared" ca="1" si="16"/>
        <v>1.8075555642096448</v>
      </c>
      <c r="U215" s="22">
        <v>0.26544660329999997</v>
      </c>
      <c r="V215" s="22">
        <v>2.143248E-4</v>
      </c>
      <c r="W215" s="22">
        <v>2.4236800000000001E-5</v>
      </c>
      <c r="Y215" s="3">
        <f ca="1">0.000001*0.0000478181*($AC$4*Crysol!G215+$AC$5*Crysol!H215+$AC$6*Crysol!I215)-$AC$7</f>
        <v>1.781436584355207E-4</v>
      </c>
      <c r="Z215" s="3">
        <f t="shared" ca="1" si="17"/>
        <v>2.2285068452693393</v>
      </c>
      <c r="AE215" s="24">
        <v>0.26544660329999997</v>
      </c>
      <c r="AF215" s="24">
        <v>5.4736200000000002E-4</v>
      </c>
      <c r="AG215" s="24">
        <v>2.38206E-5</v>
      </c>
      <c r="AI215" s="3">
        <f ca="1">0.000001*0.0000478181*($AM$4*Crysol!G215+$AM$5*Crysol!H215+$AM$6*Crysol!I215)-$AM$7</f>
        <v>5.5994330113397933E-4</v>
      </c>
      <c r="AJ215" s="3">
        <f t="shared" ca="1" si="18"/>
        <v>0.27896243280886923</v>
      </c>
      <c r="AO215" s="26">
        <v>0.26544660329999997</v>
      </c>
      <c r="AP215" s="26">
        <v>6.8325739999999997E-4</v>
      </c>
      <c r="AQ215" s="26">
        <v>3.1059600000000003E-5</v>
      </c>
      <c r="AS215" s="3">
        <f ca="1">0.000001*0.0000478181*($AW$4*Crysol!G215+$AW$5*Crysol!H215+$AW$6*Crysol!I215)-$AW$7</f>
        <v>1.0031405425009101E-3</v>
      </c>
      <c r="AT215" s="3">
        <f t="shared" ca="1" si="19"/>
        <v>106.06961460989473</v>
      </c>
    </row>
    <row r="216" spans="1:46" x14ac:dyDescent="0.25">
      <c r="A216" s="17">
        <v>0.26662731169999998</v>
      </c>
      <c r="B216" s="17">
        <v>4.3751899999999997E-5</v>
      </c>
      <c r="C216" s="17">
        <v>2.3275600000000001E-5</v>
      </c>
      <c r="E216" s="3">
        <f ca="1">0.000001*0.0000478181*($I$4*Crysol!G216+$I$5*Crysol!H216+$I$6*Crysol!I216)-$I$7</f>
        <v>8.8163770018519185E-6</v>
      </c>
      <c r="F216" s="3">
        <f t="shared" ca="1" si="15"/>
        <v>2.2528523441680157</v>
      </c>
      <c r="K216" s="20">
        <v>0.26662731169999998</v>
      </c>
      <c r="L216" s="20">
        <v>9.1215099999999993E-5</v>
      </c>
      <c r="M216" s="20">
        <v>2.3917299999999999E-5</v>
      </c>
      <c r="O216" s="3">
        <f ca="1">0.000001*0.0000478181*($S$4*Crysol!G216+$S$5*Crysol!H216+$S$6*Crysol!I216)-$S$7</f>
        <v>6.2662424832753887E-5</v>
      </c>
      <c r="P216" s="3">
        <f t="shared" ca="1" si="16"/>
        <v>1.4251786478414401</v>
      </c>
      <c r="U216" s="22">
        <v>0.26662731169999998</v>
      </c>
      <c r="V216" s="22">
        <v>1.798344E-4</v>
      </c>
      <c r="W216" s="22">
        <v>2.3328799999999999E-5</v>
      </c>
      <c r="Y216" s="3">
        <f ca="1">0.000001*0.0000478181*($AC$4*Crysol!G216+$AC$5*Crysol!H216+$AC$6*Crysol!I216)-$AC$7</f>
        <v>1.7746116191483518E-4</v>
      </c>
      <c r="Z216" s="3">
        <f t="shared" ca="1" si="17"/>
        <v>1.0348986456317438E-2</v>
      </c>
      <c r="AE216" s="24">
        <v>0.26662731169999998</v>
      </c>
      <c r="AF216" s="24">
        <v>5.1169210000000004E-4</v>
      </c>
      <c r="AG216" s="24">
        <v>2.3611199999999999E-5</v>
      </c>
      <c r="AI216" s="3">
        <f ca="1">0.000001*0.0000478181*($AM$4*Crysol!G216+$AM$5*Crysol!H216+$AM$6*Crysol!I216)-$AM$7</f>
        <v>5.5840525735564525E-4</v>
      </c>
      <c r="AJ216" s="3">
        <f t="shared" ca="1" si="18"/>
        <v>3.9141938015755802</v>
      </c>
      <c r="AO216" s="26">
        <v>0.26662731169999998</v>
      </c>
      <c r="AP216" s="26">
        <v>8.0495969999999997E-4</v>
      </c>
      <c r="AQ216" s="26">
        <v>3.0779299999999999E-5</v>
      </c>
      <c r="AS216" s="3">
        <f ca="1">0.000001*0.0000478181*($AW$4*Crysol!G216+$AW$5*Crysol!H216+$AW$6*Crysol!I216)-$AW$7</f>
        <v>1.0005097959760905E-3</v>
      </c>
      <c r="AT216" s="3">
        <f t="shared" ca="1" si="19"/>
        <v>40.364408210396128</v>
      </c>
    </row>
    <row r="217" spans="1:46" x14ac:dyDescent="0.25">
      <c r="A217" s="17">
        <v>0.2678079605</v>
      </c>
      <c r="B217" s="17">
        <v>4.1150000000000004E-6</v>
      </c>
      <c r="C217" s="17">
        <v>2.3490999999999999E-5</v>
      </c>
      <c r="E217" s="3">
        <f ca="1">0.000001*0.0000478181*($I$4*Crysol!G217+$I$5*Crysol!H217+$I$6*Crysol!I217)-$I$7</f>
        <v>8.7743268969584984E-6</v>
      </c>
      <c r="F217" s="3">
        <f t="shared" ca="1" si="15"/>
        <v>3.9340815049127516E-2</v>
      </c>
      <c r="K217" s="20">
        <v>0.2678079605</v>
      </c>
      <c r="L217" s="20">
        <v>3.8179999999999997E-5</v>
      </c>
      <c r="M217" s="20">
        <v>2.3926100000000001E-5</v>
      </c>
      <c r="O217" s="3">
        <f ca="1">0.000001*0.0000478181*($S$4*Crysol!G217+$S$5*Crysol!H217+$S$6*Crysol!I217)-$S$7</f>
        <v>6.2448660122396669E-5</v>
      </c>
      <c r="P217" s="3">
        <f t="shared" ca="1" si="16"/>
        <v>1.0288398369717127</v>
      </c>
      <c r="U217" s="22">
        <v>0.2678079605</v>
      </c>
      <c r="V217" s="22">
        <v>1.945863E-4</v>
      </c>
      <c r="W217" s="22">
        <v>2.4304600000000001E-5</v>
      </c>
      <c r="Y217" s="3">
        <f ca="1">0.000001*0.0000478181*($AC$4*Crysol!G217+$AC$5*Crysol!H217+$AC$6*Crysol!I217)-$AC$7</f>
        <v>1.767786998453254E-4</v>
      </c>
      <c r="Z217" s="3">
        <f t="shared" ca="1" si="17"/>
        <v>0.53682636286446683</v>
      </c>
      <c r="AE217" s="24">
        <v>0.2678079605</v>
      </c>
      <c r="AF217" s="24">
        <v>5.160694E-4</v>
      </c>
      <c r="AG217" s="24">
        <v>2.4311399999999999E-5</v>
      </c>
      <c r="AI217" s="3">
        <f ca="1">0.000001*0.0000478181*($AM$4*Crysol!G217+$AM$5*Crysol!H217+$AM$6*Crysol!I217)-$AM$7</f>
        <v>5.5686729121494751E-4</v>
      </c>
      <c r="AJ217" s="3">
        <f t="shared" ca="1" si="18"/>
        <v>2.8161481191825946</v>
      </c>
      <c r="AO217" s="26">
        <v>0.2678079605</v>
      </c>
      <c r="AP217" s="26">
        <v>7.8717119999999999E-4</v>
      </c>
      <c r="AQ217" s="26">
        <v>3.07798E-5</v>
      </c>
      <c r="AS217" s="3">
        <f ca="1">0.000001*0.0000478181*($AW$4*Crysol!G217+$AW$5*Crysol!H217+$AW$6*Crysol!I217)-$AW$7</f>
        <v>9.9787918224654285E-4</v>
      </c>
      <c r="AT217" s="3">
        <f t="shared" ca="1" si="19"/>
        <v>46.863032624782072</v>
      </c>
    </row>
    <row r="218" spans="1:46" x14ac:dyDescent="0.25">
      <c r="A218" s="17">
        <v>0.26898860930000001</v>
      </c>
      <c r="B218" s="17">
        <v>-2.01383E-5</v>
      </c>
      <c r="C218" s="17">
        <v>2.2989800000000001E-5</v>
      </c>
      <c r="E218" s="3">
        <f ca="1">0.000001*0.0000478181*($I$4*Crysol!G218+$I$5*Crysol!H218+$I$6*Crysol!I218)-$I$7</f>
        <v>8.7322767920650783E-6</v>
      </c>
      <c r="F218" s="3">
        <f t="shared" ca="1" si="15"/>
        <v>1.5770321052852669</v>
      </c>
      <c r="K218" s="20">
        <v>0.26898860930000001</v>
      </c>
      <c r="L218" s="20">
        <v>4.95321E-5</v>
      </c>
      <c r="M218" s="20">
        <v>2.4272599999999999E-5</v>
      </c>
      <c r="O218" s="3">
        <f ca="1">0.000001*0.0000478181*($S$4*Crysol!G218+$S$5*Crysol!H218+$S$6*Crysol!I218)-$S$7</f>
        <v>6.2234895412039424E-5</v>
      </c>
      <c r="P218" s="3">
        <f t="shared" ca="1" si="16"/>
        <v>0.27388358820756981</v>
      </c>
      <c r="U218" s="22">
        <v>0.26898860930000001</v>
      </c>
      <c r="V218" s="22">
        <v>1.808747E-4</v>
      </c>
      <c r="W218" s="22">
        <v>2.3662399999999999E-5</v>
      </c>
      <c r="Y218" s="3">
        <f ca="1">0.000001*0.0000478181*($AC$4*Crysol!G218+$AC$5*Crysol!H218+$AC$6*Crysol!I218)-$AC$7</f>
        <v>1.7609623777581568E-4</v>
      </c>
      <c r="Z218" s="3">
        <f t="shared" ca="1" si="17"/>
        <v>4.0781080750328956E-2</v>
      </c>
      <c r="AE218" s="24">
        <v>0.26898860930000001</v>
      </c>
      <c r="AF218" s="24">
        <v>5.4442110000000004E-4</v>
      </c>
      <c r="AG218" s="24">
        <v>2.3312500000000001E-5</v>
      </c>
      <c r="AI218" s="3">
        <f ca="1">0.000001*0.0000478181*($AM$4*Crysol!G218+$AM$5*Crysol!H218+$AM$6*Crysol!I218)-$AM$7</f>
        <v>5.5532932507424955E-4</v>
      </c>
      <c r="AJ218" s="3">
        <f t="shared" ca="1" si="18"/>
        <v>0.21894270650435441</v>
      </c>
      <c r="AO218" s="26">
        <v>0.26898860930000001</v>
      </c>
      <c r="AP218" s="26">
        <v>7.3175569999999997E-4</v>
      </c>
      <c r="AQ218" s="26">
        <v>3.1128799999999999E-5</v>
      </c>
      <c r="AS218" s="3">
        <f ca="1">0.000001*0.0000478181*($AW$4*Crysol!G218+$AW$5*Crysol!H218+$AW$6*Crysol!I218)-$AW$7</f>
        <v>9.9524856851699499E-4</v>
      </c>
      <c r="AT218" s="3">
        <f t="shared" ca="1" si="19"/>
        <v>71.649468407742333</v>
      </c>
    </row>
    <row r="219" spans="1:46" x14ac:dyDescent="0.25">
      <c r="A219" s="17">
        <v>0.27016922830000001</v>
      </c>
      <c r="B219" s="17">
        <v>2.0962899999999999E-5</v>
      </c>
      <c r="C219" s="17">
        <v>2.3612200000000001E-5</v>
      </c>
      <c r="E219" s="3">
        <f ca="1">0.000001*0.0000478181*($I$4*Crysol!G219+$I$5*Crysol!H219+$I$6*Crysol!I219)-$I$7</f>
        <v>8.6892892082981223E-6</v>
      </c>
      <c r="F219" s="3">
        <f t="shared" ca="1" si="15"/>
        <v>0.27019156589263948</v>
      </c>
      <c r="K219" s="20">
        <v>0.27016922830000001</v>
      </c>
      <c r="L219" s="20">
        <v>4.62876E-5</v>
      </c>
      <c r="M219" s="20">
        <v>2.4473300000000002E-5</v>
      </c>
      <c r="O219" s="3">
        <f ca="1">0.000001*0.0000478181*($S$4*Crysol!G219+$S$5*Crysol!H219+$S$6*Crysol!I219)-$S$7</f>
        <v>6.2016456883443835E-5</v>
      </c>
      <c r="P219" s="3">
        <f t="shared" ca="1" si="16"/>
        <v>0.41305630313626607</v>
      </c>
      <c r="U219" s="22">
        <v>0.27016922830000001</v>
      </c>
      <c r="V219" s="22">
        <v>1.3551399999999999E-4</v>
      </c>
      <c r="W219" s="22">
        <v>2.4010099999999999E-5</v>
      </c>
      <c r="Y219" s="3">
        <f ca="1">0.000001*0.0000478181*($AC$4*Crysol!G219+$AC$5*Crysol!H219+$AC$6*Crysol!I219)-$AC$7</f>
        <v>1.7539959531049677E-4</v>
      </c>
      <c r="Z219" s="3">
        <f t="shared" ca="1" si="17"/>
        <v>2.759587818737232</v>
      </c>
      <c r="AE219" s="24">
        <v>0.27016922830000001</v>
      </c>
      <c r="AF219" s="24">
        <v>4.9620890000000003E-4</v>
      </c>
      <c r="AG219" s="24">
        <v>2.3674000000000001E-5</v>
      </c>
      <c r="AI219" s="3">
        <f ca="1">0.000001*0.0000478181*($AM$4*Crysol!G219+$AM$5*Crysol!H219+$AM$6*Crysol!I219)-$AM$7</f>
        <v>5.5376211273214845E-4</v>
      </c>
      <c r="AJ219" s="3">
        <f t="shared" ca="1" si="18"/>
        <v>5.9101139864190904</v>
      </c>
      <c r="AO219" s="26">
        <v>0.27016922830000001</v>
      </c>
      <c r="AP219" s="26">
        <v>7.2080400000000002E-4</v>
      </c>
      <c r="AQ219" s="26">
        <v>3.0495399999999999E-5</v>
      </c>
      <c r="AS219" s="3">
        <f ca="1">0.000001*0.0000478181*($AW$4*Crysol!G219+$AW$5*Crysol!H219+$AW$6*Crysol!I219)-$AW$7</f>
        <v>9.925731928305617E-4</v>
      </c>
      <c r="AT219" s="3">
        <f t="shared" ca="1" si="19"/>
        <v>79.420347047161414</v>
      </c>
    </row>
    <row r="220" spans="1:46" x14ac:dyDescent="0.25">
      <c r="A220" s="17">
        <v>0.2713498473</v>
      </c>
      <c r="B220" s="17">
        <v>1.40898E-5</v>
      </c>
      <c r="C220" s="17">
        <v>2.3861799999999999E-5</v>
      </c>
      <c r="E220" s="3">
        <f ca="1">0.000001*0.0000478181*($I$4*Crysol!G220+$I$5*Crysol!H220+$I$6*Crysol!I220)-$I$7</f>
        <v>8.6406924512218726E-6</v>
      </c>
      <c r="F220" s="3">
        <f t="shared" ca="1" si="15"/>
        <v>5.2148804487967937E-2</v>
      </c>
      <c r="K220" s="20">
        <v>0.2713498473</v>
      </c>
      <c r="L220" s="20">
        <v>8.3771199999999995E-5</v>
      </c>
      <c r="M220" s="20">
        <v>2.4335300000000001E-5</v>
      </c>
      <c r="O220" s="3">
        <f ca="1">0.000001*0.0000478181*($S$4*Crysol!G220+$S$5*Crysol!H220+$S$6*Crysol!I220)-$S$7</f>
        <v>6.1770053095749178E-5</v>
      </c>
      <c r="P220" s="3">
        <f t="shared" ca="1" si="16"/>
        <v>0.81736725038840097</v>
      </c>
      <c r="U220" s="22">
        <v>0.2713498473</v>
      </c>
      <c r="V220" s="22">
        <v>1.8960250000000001E-4</v>
      </c>
      <c r="W220" s="22">
        <v>2.44217E-5</v>
      </c>
      <c r="Y220" s="3">
        <f ca="1">0.000001*0.0000478181*($AC$4*Crysol!G220+$AC$5*Crysol!H220+$AC$6*Crysol!I220)-$AC$7</f>
        <v>1.7461810094840152E-4</v>
      </c>
      <c r="Z220" s="3">
        <f t="shared" ca="1" si="17"/>
        <v>0.37646696822484493</v>
      </c>
      <c r="AE220" s="24">
        <v>0.2713498473</v>
      </c>
      <c r="AF220" s="24">
        <v>5.4518609999999995E-4</v>
      </c>
      <c r="AG220" s="24">
        <v>2.3857900000000001E-5</v>
      </c>
      <c r="AI220" s="3">
        <f ca="1">0.000001*0.0000478181*($AM$4*Crysol!G220+$AM$5*Crysol!H220+$AM$6*Crysol!I220)-$AM$7</f>
        <v>5.5201987885345263E-4</v>
      </c>
      <c r="AJ220" s="3">
        <f t="shared" ca="1" si="18"/>
        <v>8.204600011986353E-2</v>
      </c>
      <c r="AO220" s="26">
        <v>0.2713498473</v>
      </c>
      <c r="AP220" s="26">
        <v>6.9838759999999995E-4</v>
      </c>
      <c r="AQ220" s="26">
        <v>3.1375899999999999E-5</v>
      </c>
      <c r="AS220" s="3">
        <f ca="1">0.000001*0.0000478181*($AW$4*Crysol!G220+$AW$5*Crysol!H220+$AW$6*Crysol!I220)-$AW$7</f>
        <v>9.8962990107536418E-4</v>
      </c>
      <c r="AT220" s="3">
        <f t="shared" ca="1" si="19"/>
        <v>86.162149155482055</v>
      </c>
    </row>
    <row r="221" spans="1:46" x14ac:dyDescent="0.25">
      <c r="A221" s="17">
        <v>0.27253040670000001</v>
      </c>
      <c r="B221" s="17">
        <v>3.94514E-5</v>
      </c>
      <c r="C221" s="17">
        <v>2.3487899999999999E-5</v>
      </c>
      <c r="E221" s="3">
        <f ca="1">0.000001*0.0000478181*($I$4*Crysol!G221+$I$5*Crysol!H221+$I$6*Crysol!I221)-$I$7</f>
        <v>8.5920981474067685E-6</v>
      </c>
      <c r="F221" s="3">
        <f t="shared" ca="1" si="15"/>
        <v>1.7261709941967742</v>
      </c>
      <c r="K221" s="20">
        <v>0.27253040670000001</v>
      </c>
      <c r="L221" s="20">
        <v>6.1188799999999999E-5</v>
      </c>
      <c r="M221" s="20">
        <v>2.46825E-5</v>
      </c>
      <c r="O221" s="3">
        <f ca="1">0.000001*0.0000478181*($S$4*Crysol!G221+$S$5*Crysol!H221+$S$6*Crysol!I221)-$S$7</f>
        <v>6.1523661747008766E-5</v>
      </c>
      <c r="P221" s="3">
        <f t="shared" ca="1" si="16"/>
        <v>1.8405718940236288E-4</v>
      </c>
      <c r="U221" s="22">
        <v>0.27253040670000001</v>
      </c>
      <c r="V221" s="22">
        <v>1.640074E-4</v>
      </c>
      <c r="W221" s="22">
        <v>2.4287400000000001E-5</v>
      </c>
      <c r="Y221" s="3">
        <f ca="1">0.000001*0.0000478181*($AC$4*Crysol!G221+$AC$5*Crysol!H221+$AC$6*Crysol!I221)-$AC$7</f>
        <v>1.7383664603769916E-4</v>
      </c>
      <c r="Z221" s="3">
        <f t="shared" ca="1" si="17"/>
        <v>0.16378659761855749</v>
      </c>
      <c r="AE221" s="24">
        <v>0.27253040670000001</v>
      </c>
      <c r="AF221" s="24">
        <v>5.04048E-4</v>
      </c>
      <c r="AG221" s="24">
        <v>2.3639099999999999E-5</v>
      </c>
      <c r="AI221" s="3">
        <f ca="1">0.000001*0.0000478181*($AM$4*Crysol!G221+$AM$5*Crysol!H221+$AM$6*Crysol!I221)-$AM$7</f>
        <v>5.5027773292619505E-4</v>
      </c>
      <c r="AJ221" s="3">
        <f t="shared" ca="1" si="18"/>
        <v>3.8245548458605589</v>
      </c>
      <c r="AO221" s="26">
        <v>0.27253040670000001</v>
      </c>
      <c r="AP221" s="26">
        <v>7.5218240000000003E-4</v>
      </c>
      <c r="AQ221" s="26">
        <v>3.1919099999999997E-5</v>
      </c>
      <c r="AS221" s="3">
        <f ca="1">0.000001*0.0000478181*($AW$4*Crysol!G221+$AW$5*Crysol!H221+$AW$6*Crysol!I221)-$AW$7</f>
        <v>9.8668675790340049E-4</v>
      </c>
      <c r="AT221" s="3">
        <f t="shared" ca="1" si="19"/>
        <v>53.975983069406794</v>
      </c>
    </row>
    <row r="222" spans="1:46" x14ac:dyDescent="0.25">
      <c r="A222" s="17">
        <v>0.27371096610000001</v>
      </c>
      <c r="B222" s="17">
        <v>-1.6003800000000001E-5</v>
      </c>
      <c r="C222" s="17">
        <v>2.3924500000000001E-5</v>
      </c>
      <c r="E222" s="3">
        <f ca="1">0.000001*0.0000478181*($I$4*Crysol!G222+$I$5*Crysol!H222+$I$6*Crysol!I222)-$I$7</f>
        <v>8.5435038435916611E-6</v>
      </c>
      <c r="F222" s="3">
        <f t="shared" ca="1" si="15"/>
        <v>1.0527417730623194</v>
      </c>
      <c r="K222" s="20">
        <v>0.27371096610000001</v>
      </c>
      <c r="L222" s="20">
        <v>3.0332799999999999E-5</v>
      </c>
      <c r="M222" s="20">
        <v>2.3878000000000001E-5</v>
      </c>
      <c r="O222" s="3">
        <f ca="1">0.000001*0.0000478181*($S$4*Crysol!G222+$S$5*Crysol!H222+$S$6*Crysol!I222)-$S$7</f>
        <v>6.1277270398268395E-5</v>
      </c>
      <c r="P222" s="3">
        <f t="shared" ca="1" si="16"/>
        <v>1.6794621202978732</v>
      </c>
      <c r="U222" s="22">
        <v>0.27371096610000001</v>
      </c>
      <c r="V222" s="22">
        <v>7.9814400000000006E-5</v>
      </c>
      <c r="W222" s="22">
        <v>2.4882500000000001E-5</v>
      </c>
      <c r="Y222" s="3">
        <f ca="1">0.000001*0.0000478181*($AC$4*Crysol!G222+$AC$5*Crysol!H222+$AC$6*Crysol!I222)-$AC$7</f>
        <v>1.730551911269968E-4</v>
      </c>
      <c r="Z222" s="3">
        <f t="shared" ca="1" si="17"/>
        <v>14.041835275428987</v>
      </c>
      <c r="AE222" s="24">
        <v>0.27371096610000001</v>
      </c>
      <c r="AF222" s="24">
        <v>4.9626719999999996E-4</v>
      </c>
      <c r="AG222" s="24">
        <v>2.3782E-5</v>
      </c>
      <c r="AI222" s="3">
        <f ca="1">0.000001*0.0000478181*($AM$4*Crysol!G222+$AM$5*Crysol!H222+$AM$6*Crysol!I222)-$AM$7</f>
        <v>5.4853558699893758E-4</v>
      </c>
      <c r="AJ222" s="3">
        <f t="shared" ca="1" si="18"/>
        <v>4.8303816563629463</v>
      </c>
      <c r="AO222" s="26">
        <v>0.27371096610000001</v>
      </c>
      <c r="AP222" s="26">
        <v>6.9055850000000003E-4</v>
      </c>
      <c r="AQ222" s="26">
        <v>3.2020100000000002E-5</v>
      </c>
      <c r="AS222" s="3">
        <f ca="1">0.000001*0.0000478181*($AW$4*Crysol!G222+$AW$5*Crysol!H222+$AW$6*Crysol!I222)-$AW$7</f>
        <v>9.8374361473143658E-4</v>
      </c>
      <c r="AT222" s="3">
        <f t="shared" ca="1" si="19"/>
        <v>83.837528351966611</v>
      </c>
    </row>
    <row r="223" spans="1:46" x14ac:dyDescent="0.25">
      <c r="A223" s="17">
        <v>0.27489149569999999</v>
      </c>
      <c r="B223" s="17">
        <v>-4.9062999999999999E-6</v>
      </c>
      <c r="C223" s="17">
        <v>2.31852E-5</v>
      </c>
      <c r="E223" s="3">
        <f ca="1">0.000001*0.0000478181*($I$4*Crysol!G223+$I$5*Crysol!H223+$I$6*Crysol!I223)-$I$7</f>
        <v>8.4949107664071298E-6</v>
      </c>
      <c r="F223" s="3">
        <f t="shared" ca="1" si="15"/>
        <v>0.33409223514756198</v>
      </c>
      <c r="K223" s="20">
        <v>0.27489149569999999</v>
      </c>
      <c r="L223" s="20">
        <v>3.4336199999999998E-5</v>
      </c>
      <c r="M223" s="20">
        <v>2.47166E-5</v>
      </c>
      <c r="O223" s="3">
        <f ca="1">0.000001*0.0000478181*($S$4*Crysol!G223+$S$5*Crysol!H223+$S$6*Crysol!I223)-$S$7</f>
        <v>6.1030885269005126E-5</v>
      </c>
      <c r="P223" s="3">
        <f t="shared" ca="1" si="16"/>
        <v>1.1664661791772468</v>
      </c>
      <c r="U223" s="22">
        <v>0.27489149569999999</v>
      </c>
      <c r="V223" s="22">
        <v>1.492066E-4</v>
      </c>
      <c r="W223" s="22">
        <v>2.4720899999999999E-5</v>
      </c>
      <c r="Y223" s="3">
        <f ca="1">0.000001*0.0000478181*($AC$4*Crysol!G223+$AC$5*Crysol!H223+$AC$6*Crysol!I223)-$AC$7</f>
        <v>1.7227375594199088E-4</v>
      </c>
      <c r="Z223" s="3">
        <f t="shared" ca="1" si="17"/>
        <v>0.87068196271093923</v>
      </c>
      <c r="AE223" s="24">
        <v>0.27489149569999999</v>
      </c>
      <c r="AF223" s="24">
        <v>5.2481450000000003E-4</v>
      </c>
      <c r="AG223" s="24">
        <v>2.3569899999999999E-5</v>
      </c>
      <c r="AI223" s="3">
        <f ca="1">0.000001*0.0000478181*($AM$4*Crysol!G223+$AM$5*Crysol!H223+$AM$6*Crysol!I223)-$AM$7</f>
        <v>5.4679348504739923E-4</v>
      </c>
      <c r="AJ223" s="3">
        <f t="shared" ca="1" si="18"/>
        <v>0.86956046723342162</v>
      </c>
      <c r="AO223" s="26">
        <v>0.27489149569999999</v>
      </c>
      <c r="AP223" s="26">
        <v>7.1934869999999999E-4</v>
      </c>
      <c r="AQ223" s="26">
        <v>3.1399200000000003E-5</v>
      </c>
      <c r="AS223" s="3">
        <f ca="1">0.000001*0.0000478181*($AW$4*Crysol!G223+$AW$5*Crysol!H223+$AW$6*Crysol!I223)-$AW$7</f>
        <v>9.8080054585108958E-4</v>
      </c>
      <c r="AT223" s="3">
        <f t="shared" ca="1" si="19"/>
        <v>69.334000359797784</v>
      </c>
    </row>
    <row r="224" spans="1:46" x14ac:dyDescent="0.25">
      <c r="A224" s="17">
        <v>0.2760719955</v>
      </c>
      <c r="B224" s="17">
        <v>1.32114E-5</v>
      </c>
      <c r="C224" s="17">
        <v>2.39517E-5</v>
      </c>
      <c r="E224" s="3">
        <f ca="1">0.000001*0.0000478181*($I$4*Crysol!G224+$I$5*Crysol!H224+$I$6*Crysol!I224)-$I$7</f>
        <v>8.4463189158531714E-6</v>
      </c>
      <c r="F224" s="3">
        <f t="shared" ca="1" si="15"/>
        <v>3.9579281267491308E-2</v>
      </c>
      <c r="K224" s="20">
        <v>0.2760719955</v>
      </c>
      <c r="L224" s="20">
        <v>7.3566999999999995E-5</v>
      </c>
      <c r="M224" s="20">
        <v>2.43348E-5</v>
      </c>
      <c r="O224" s="3">
        <f ca="1">0.000001*0.0000478181*($S$4*Crysol!G224+$S$5*Crysol!H224+$S$6*Crysol!I224)-$S$7</f>
        <v>6.0784506359218979E-5</v>
      </c>
      <c r="P224" s="3">
        <f t="shared" ca="1" si="16"/>
        <v>0.27591518855894465</v>
      </c>
      <c r="U224" s="22">
        <v>0.2760719955</v>
      </c>
      <c r="V224" s="22">
        <v>1.5957499999999999E-4</v>
      </c>
      <c r="W224" s="22">
        <v>2.4699299999999999E-5</v>
      </c>
      <c r="Y224" s="3">
        <f ca="1">0.000001*0.0000478181*($AC$4*Crysol!G224+$AC$5*Crysol!H224+$AC$6*Crysol!I224)-$AC$7</f>
        <v>1.7149234048268136E-4</v>
      </c>
      <c r="Z224" s="3">
        <f t="shared" ca="1" si="17"/>
        <v>0.23280344606410111</v>
      </c>
      <c r="AE224" s="24">
        <v>0.2760719955</v>
      </c>
      <c r="AF224" s="24">
        <v>5.3502650000000003E-4</v>
      </c>
      <c r="AG224" s="24">
        <v>2.4183900000000001E-5</v>
      </c>
      <c r="AI224" s="3">
        <f ca="1">0.000001*0.0000478181*($AM$4*Crysol!G224+$AM$5*Crysol!H224+$AM$6*Crysol!I224)-$AM$7</f>
        <v>5.4505142707157988E-4</v>
      </c>
      <c r="AJ224" s="3">
        <f t="shared" ca="1" si="18"/>
        <v>0.17183426402095248</v>
      </c>
      <c r="AO224" s="26">
        <v>0.2760719955</v>
      </c>
      <c r="AP224" s="26">
        <v>7.9534729999999995E-4</v>
      </c>
      <c r="AQ224" s="26">
        <v>3.1078499999999997E-5</v>
      </c>
      <c r="AS224" s="3">
        <f ca="1">0.000001*0.0000478181*($AW$4*Crysol!G224+$AW$5*Crysol!H224+$AW$6*Crysol!I224)-$AW$7</f>
        <v>9.7785755126235906E-4</v>
      </c>
      <c r="AT224" s="3">
        <f t="shared" ca="1" si="19"/>
        <v>34.486921386503674</v>
      </c>
    </row>
    <row r="225" spans="1:46" x14ac:dyDescent="0.25">
      <c r="A225" s="17">
        <v>0.27725246549999999</v>
      </c>
      <c r="B225" s="17">
        <v>-1.0794E-6</v>
      </c>
      <c r="C225" s="17">
        <v>2.38173E-5</v>
      </c>
      <c r="E225" s="3">
        <f ca="1">0.000001*0.0000478181*($I$4*Crysol!G225+$I$5*Crysol!H225+$I$6*Crysol!I225)-$I$7</f>
        <v>8.3977282919297892E-6</v>
      </c>
      <c r="F225" s="3">
        <f t="shared" ca="1" si="15"/>
        <v>0.15833191531127142</v>
      </c>
      <c r="K225" s="20">
        <v>0.27725246549999999</v>
      </c>
      <c r="L225" s="20">
        <v>6.7674699999999998E-5</v>
      </c>
      <c r="M225" s="20">
        <v>2.4654599999999999E-5</v>
      </c>
      <c r="O225" s="3">
        <f ca="1">0.000001*0.0000478181*($S$4*Crysol!G225+$S$5*Crysol!H225+$S$6*Crysol!I225)-$S$7</f>
        <v>6.0538133668910002E-5</v>
      </c>
      <c r="P225" s="3">
        <f t="shared" ca="1" si="16"/>
        <v>8.3788167397499766E-2</v>
      </c>
      <c r="U225" s="22">
        <v>0.27725246549999999</v>
      </c>
      <c r="V225" s="22">
        <v>1.5914130000000001E-4</v>
      </c>
      <c r="W225" s="22">
        <v>2.4070000000000002E-5</v>
      </c>
      <c r="Y225" s="3">
        <f ca="1">0.000001*0.0000478181*($AC$4*Crysol!G225+$AC$5*Crysol!H225+$AC$6*Crysol!I225)-$AC$7</f>
        <v>1.7071094474906823E-4</v>
      </c>
      <c r="Z225" s="3">
        <f t="shared" ca="1" si="17"/>
        <v>0.23104036785735863</v>
      </c>
      <c r="AE225" s="24">
        <v>0.27725246549999999</v>
      </c>
      <c r="AF225" s="24">
        <v>5.1799240000000002E-4</v>
      </c>
      <c r="AG225" s="24">
        <v>2.3912200000000001E-5</v>
      </c>
      <c r="AI225" s="3">
        <f ca="1">0.000001*0.0000478181*($AM$4*Crysol!G225+$AM$5*Crysol!H225+$AM$6*Crysol!I225)-$AM$7</f>
        <v>5.4330941307147997E-4</v>
      </c>
      <c r="AJ225" s="3">
        <f t="shared" ca="1" si="18"/>
        <v>1.1209490229289101</v>
      </c>
      <c r="AO225" s="26">
        <v>0.27725246549999999</v>
      </c>
      <c r="AP225" s="26">
        <v>6.8852460000000002E-4</v>
      </c>
      <c r="AQ225" s="26">
        <v>3.1850899999999997E-5</v>
      </c>
      <c r="AS225" s="3">
        <f ca="1">0.000001*0.0000478181*($AW$4*Crysol!G225+$AW$5*Crysol!H225+$AW$6*Crysol!I225)-$AW$7</f>
        <v>9.7491463096524545E-4</v>
      </c>
      <c r="AT225" s="3">
        <f t="shared" ca="1" si="19"/>
        <v>80.848576132644155</v>
      </c>
    </row>
    <row r="226" spans="1:46" x14ac:dyDescent="0.25">
      <c r="A226" s="17">
        <v>0.27843293549999998</v>
      </c>
      <c r="B226" s="17">
        <v>-4.7844000000000003E-6</v>
      </c>
      <c r="C226" s="17">
        <v>2.38157E-5</v>
      </c>
      <c r="E226" s="3">
        <f ca="1">0.000001*0.0000478181*($I$4*Crysol!G226+$I$5*Crysol!H226+$I$6*Crysol!I226)-$I$7</f>
        <v>8.3491376680064037E-6</v>
      </c>
      <c r="F226" s="3">
        <f t="shared" ca="1" si="15"/>
        <v>0.30411423287076633</v>
      </c>
      <c r="K226" s="20">
        <v>0.27843293549999998</v>
      </c>
      <c r="L226" s="20">
        <v>4.0562200000000003E-5</v>
      </c>
      <c r="M226" s="20">
        <v>2.4238200000000001E-5</v>
      </c>
      <c r="O226" s="3">
        <f ca="1">0.000001*0.0000478181*($S$4*Crysol!G226+$S$5*Crysol!H226+$S$6*Crysol!I226)-$S$7</f>
        <v>6.0291760978601004E-5</v>
      </c>
      <c r="P226" s="3">
        <f t="shared" ca="1" si="16"/>
        <v>0.66257357850665455</v>
      </c>
      <c r="U226" s="22">
        <v>0.27843293549999998</v>
      </c>
      <c r="V226" s="22">
        <v>1.3226119999999999E-4</v>
      </c>
      <c r="W226" s="22">
        <v>2.4456599999999999E-5</v>
      </c>
      <c r="Y226" s="3">
        <f ca="1">0.000001*0.0000478181*($AC$4*Crysol!G226+$AC$5*Crysol!H226+$AC$6*Crysol!I226)-$AC$7</f>
        <v>1.699295490154552E-4</v>
      </c>
      <c r="Z226" s="3">
        <f t="shared" ca="1" si="17"/>
        <v>2.3722530321823636</v>
      </c>
      <c r="AE226" s="24">
        <v>0.27843293549999998</v>
      </c>
      <c r="AF226" s="24">
        <v>5.1964559999999999E-4</v>
      </c>
      <c r="AG226" s="24">
        <v>2.4198799999999999E-5</v>
      </c>
      <c r="AI226" s="3">
        <f ca="1">0.000001*0.0000478181*($AM$4*Crysol!G226+$AM$5*Crysol!H226+$AM$6*Crysol!I226)-$AM$7</f>
        <v>5.4156739907137985E-4</v>
      </c>
      <c r="AJ226" s="3">
        <f t="shared" ca="1" si="18"/>
        <v>0.82066275773028741</v>
      </c>
      <c r="AO226" s="26">
        <v>0.27843293549999998</v>
      </c>
      <c r="AP226" s="26">
        <v>6.5650720000000004E-4</v>
      </c>
      <c r="AQ226" s="26">
        <v>3.1661900000000003E-5</v>
      </c>
      <c r="AS226" s="3">
        <f ca="1">0.000001*0.0000478181*($AW$4*Crysol!G226+$AW$5*Crysol!H226+$AW$6*Crysol!I226)-$AW$7</f>
        <v>9.7197171066813206E-4</v>
      </c>
      <c r="AT226" s="3">
        <f t="shared" ca="1" si="19"/>
        <v>99.272068623829497</v>
      </c>
    </row>
    <row r="227" spans="1:46" x14ac:dyDescent="0.25">
      <c r="A227" s="17">
        <v>0.2796133757</v>
      </c>
      <c r="B227" s="17">
        <v>-4.5151000000000002E-6</v>
      </c>
      <c r="C227" s="17">
        <v>2.4115299999999999E-5</v>
      </c>
      <c r="E227" s="3">
        <f ca="1">0.000001*0.0000478181*($I$4*Crysol!G227+$I$5*Crysol!H227+$I$6*Crysol!I227)-$I$7</f>
        <v>8.3005482707135909E-6</v>
      </c>
      <c r="F227" s="3">
        <f t="shared" ca="1" si="15"/>
        <v>0.28242024217058703</v>
      </c>
      <c r="K227" s="20">
        <v>0.2796133757</v>
      </c>
      <c r="L227" s="20">
        <v>9.2886099999999998E-5</v>
      </c>
      <c r="M227" s="20">
        <v>2.4576700000000001E-5</v>
      </c>
      <c r="O227" s="3">
        <f ca="1">0.000001*0.0000478181*($S$4*Crysol!G227+$S$5*Crysol!H227+$S$6*Crysol!I227)-$S$7</f>
        <v>6.004539450776913E-5</v>
      </c>
      <c r="P227" s="3">
        <f t="shared" ca="1" si="16"/>
        <v>1.7855738619698203</v>
      </c>
      <c r="U227" s="22">
        <v>0.2796133757</v>
      </c>
      <c r="V227" s="22">
        <v>1.6874810000000001E-4</v>
      </c>
      <c r="W227" s="22">
        <v>2.4144100000000001E-5</v>
      </c>
      <c r="Y227" s="3">
        <f ca="1">0.000001*0.0000478181*($AC$4*Crysol!G227+$AC$5*Crysol!H227+$AC$6*Crysol!I227)-$AC$7</f>
        <v>1.6914817300753851E-4</v>
      </c>
      <c r="Z227" s="3">
        <f t="shared" ca="1" si="17"/>
        <v>2.7457213434696075E-4</v>
      </c>
      <c r="AE227" s="24">
        <v>0.2796133757</v>
      </c>
      <c r="AF227" s="24">
        <v>5.2712970000000001E-4</v>
      </c>
      <c r="AG227" s="24">
        <v>2.35824E-5</v>
      </c>
      <c r="AI227" s="3">
        <f ca="1">0.000001*0.0000478181*($AM$4*Crysol!G227+$AM$5*Crysol!H227+$AM$6*Crysol!I227)-$AM$7</f>
        <v>5.3982542904699895E-4</v>
      </c>
      <c r="AJ227" s="3">
        <f t="shared" ca="1" si="18"/>
        <v>0.28982729745484553</v>
      </c>
      <c r="AO227" s="26">
        <v>0.2796133757</v>
      </c>
      <c r="AP227" s="26">
        <v>7.2994209999999995E-4</v>
      </c>
      <c r="AQ227" s="26">
        <v>3.1228300000000001E-5</v>
      </c>
      <c r="AS227" s="3">
        <f ca="1">0.000001*0.0000478181*($AW$4*Crysol!G227+$AW$5*Crysol!H227+$AW$6*Crysol!I227)-$AW$7</f>
        <v>9.6902886466263514E-4</v>
      </c>
      <c r="AT227" s="3">
        <f t="shared" ca="1" si="19"/>
        <v>58.615757882265491</v>
      </c>
    </row>
    <row r="228" spans="1:46" x14ac:dyDescent="0.25">
      <c r="A228" s="17">
        <v>0.28079378599999999</v>
      </c>
      <c r="B228" s="17">
        <v>-1.5457000000000001E-6</v>
      </c>
      <c r="C228" s="17">
        <v>2.36164E-5</v>
      </c>
      <c r="E228" s="3">
        <f ca="1">0.000001*0.0000478181*($I$4*Crysol!G228+$I$5*Crysol!H228+$I$6*Crysol!I228)-$I$7</f>
        <v>8.2491731201154638E-6</v>
      </c>
      <c r="F228" s="3">
        <f t="shared" ca="1" si="15"/>
        <v>0.1720165516397863</v>
      </c>
      <c r="K228" s="20">
        <v>0.28079378599999999</v>
      </c>
      <c r="L228" s="20">
        <v>3.7645100000000003E-5</v>
      </c>
      <c r="M228" s="20">
        <v>2.5006400000000002E-5</v>
      </c>
      <c r="O228" s="3">
        <f ca="1">0.000001*0.0000478181*($S$4*Crysol!G228+$S$5*Crysol!H228+$S$6*Crysol!I228)-$S$7</f>
        <v>5.9782489203188332E-5</v>
      </c>
      <c r="P228" s="3">
        <f t="shared" ca="1" si="16"/>
        <v>0.78370109485230333</v>
      </c>
      <c r="U228" s="22">
        <v>0.28079378599999999</v>
      </c>
      <c r="V228" s="22">
        <v>1.781718E-4</v>
      </c>
      <c r="W228" s="22">
        <v>2.4728499999999999E-5</v>
      </c>
      <c r="Y228" s="3">
        <f ca="1">0.000001*0.0000478181*($AC$4*Crysol!G228+$AC$5*Crysol!H228+$AC$6*Crysol!I228)-$AC$7</f>
        <v>1.682953381550986E-4</v>
      </c>
      <c r="Z228" s="3">
        <f t="shared" ca="1" si="17"/>
        <v>0.15951709565320227</v>
      </c>
      <c r="AE228" s="24">
        <v>0.28079378599999999</v>
      </c>
      <c r="AF228" s="24">
        <v>5.2146210000000002E-4</v>
      </c>
      <c r="AG228" s="24">
        <v>2.4376499999999999E-5</v>
      </c>
      <c r="AI228" s="3">
        <f ca="1">0.000001*0.0000478181*($AM$4*Crysol!G228+$AM$5*Crysol!H228+$AM$6*Crysol!I228)-$AM$7</f>
        <v>5.3785664641245673E-4</v>
      </c>
      <c r="AJ228" s="3">
        <f t="shared" ca="1" si="18"/>
        <v>0.45233074975537507</v>
      </c>
      <c r="AO228" s="26">
        <v>0.28079378599999999</v>
      </c>
      <c r="AP228" s="26">
        <v>7.345362E-4</v>
      </c>
      <c r="AQ228" s="26">
        <v>3.1603799999999997E-5</v>
      </c>
      <c r="AS228" s="3">
        <f ca="1">0.000001*0.0000478181*($AW$4*Crysol!G228+$AW$5*Crysol!H228+$AW$6*Crysol!I228)-$AW$7</f>
        <v>9.6557432476289612E-4</v>
      </c>
      <c r="AT228" s="3">
        <f t="shared" ca="1" si="19"/>
        <v>53.442737055871547</v>
      </c>
    </row>
    <row r="229" spans="1:46" x14ac:dyDescent="0.25">
      <c r="A229" s="17">
        <v>0.28197416660000002</v>
      </c>
      <c r="B229" s="17">
        <v>2.7180799999999999E-5</v>
      </c>
      <c r="C229" s="17">
        <v>2.35317E-5</v>
      </c>
      <c r="E229" s="3">
        <f ca="1">0.000001*0.0000478181*($I$4*Crysol!G229+$I$5*Crysol!H229+$I$6*Crysol!I229)-$I$7</f>
        <v>8.1964418577062981E-6</v>
      </c>
      <c r="F229" s="3">
        <f t="shared" ca="1" si="15"/>
        <v>0.65085647618260623</v>
      </c>
      <c r="K229" s="20">
        <v>0.28197416660000002</v>
      </c>
      <c r="L229" s="20">
        <v>3.2301800000000003E-5</v>
      </c>
      <c r="M229" s="20">
        <v>2.38946E-5</v>
      </c>
      <c r="O229" s="3">
        <f ca="1">0.000001*0.0000478181*($S$4*Crysol!G229+$S$5*Crysol!H229+$S$6*Crysol!I229)-$S$7</f>
        <v>5.951153221221418E-5</v>
      </c>
      <c r="P229" s="3">
        <f t="shared" ca="1" si="16"/>
        <v>1.2967283499404665</v>
      </c>
      <c r="U229" s="22">
        <v>0.28197416660000002</v>
      </c>
      <c r="V229" s="22">
        <v>1.874256E-4</v>
      </c>
      <c r="W229" s="22">
        <v>2.41741E-5</v>
      </c>
      <c r="Y229" s="3">
        <f ca="1">0.000001*0.0000478181*($AC$4*Crysol!G229+$AC$5*Crysol!H229+$AC$6*Crysol!I229)-$AC$7</f>
        <v>1.6740771099161428E-4</v>
      </c>
      <c r="Z229" s="3">
        <f t="shared" ca="1" si="17"/>
        <v>0.68570280374019688</v>
      </c>
      <c r="AE229" s="24">
        <v>0.28197416660000002</v>
      </c>
      <c r="AF229" s="24">
        <v>5.1767809999999997E-4</v>
      </c>
      <c r="AG229" s="24">
        <v>2.35193E-5</v>
      </c>
      <c r="AI229" s="3">
        <f ca="1">0.000001*0.0000478181*($AM$4*Crysol!G229+$AM$5*Crysol!H229+$AM$6*Crysol!I229)-$AM$7</f>
        <v>5.3577742242728117E-4</v>
      </c>
      <c r="AJ229" s="3">
        <f t="shared" ca="1" si="18"/>
        <v>0.59221015464562232</v>
      </c>
      <c r="AO229" s="26">
        <v>0.28197416660000002</v>
      </c>
      <c r="AP229" s="26">
        <v>7.8061790000000003E-4</v>
      </c>
      <c r="AQ229" s="26">
        <v>3.16856E-5</v>
      </c>
      <c r="AS229" s="3">
        <f ca="1">0.000001*0.0000478181*($AW$4*Crysol!G229+$AW$5*Crysol!H229+$AW$6*Crysol!I229)-$AW$7</f>
        <v>9.6187061425580278E-4</v>
      </c>
      <c r="AT229" s="3">
        <f t="shared" ca="1" si="19"/>
        <v>32.722401340750316</v>
      </c>
    </row>
    <row r="230" spans="1:46" x14ac:dyDescent="0.25">
      <c r="A230" s="17">
        <v>0.2831545472</v>
      </c>
      <c r="B230" s="17">
        <v>3.4186500000000002E-5</v>
      </c>
      <c r="C230" s="17">
        <v>2.4475099999999999E-5</v>
      </c>
      <c r="E230" s="3">
        <f ca="1">0.000001*0.0000478181*($I$4*Crysol!G230+$I$5*Crysol!H230+$I$6*Crysol!I230)-$I$7</f>
        <v>8.1437105952971324E-6</v>
      </c>
      <c r="F230" s="3">
        <f t="shared" ca="1" si="15"/>
        <v>1.13220755424345</v>
      </c>
      <c r="K230" s="20">
        <v>0.2831545472</v>
      </c>
      <c r="L230" s="20">
        <v>7.5263000000000001E-5</v>
      </c>
      <c r="M230" s="20">
        <v>2.5162200000000001E-5</v>
      </c>
      <c r="O230" s="3">
        <f ca="1">0.000001*0.0000478181*($S$4*Crysol!G230+$S$5*Crysol!H230+$S$6*Crysol!I230)-$S$7</f>
        <v>5.924057522124004E-5</v>
      </c>
      <c r="P230" s="3">
        <f t="shared" ca="1" si="16"/>
        <v>0.40547050012242536</v>
      </c>
      <c r="U230" s="22">
        <v>0.2831545472</v>
      </c>
      <c r="V230" s="22">
        <v>1.9055149999999999E-4</v>
      </c>
      <c r="W230" s="22">
        <v>2.5647899999999999E-5</v>
      </c>
      <c r="Y230" s="3">
        <f ca="1">0.000001*0.0000478181*($AC$4*Crysol!G230+$AC$5*Crysol!H230+$AC$6*Crysol!I230)-$AC$7</f>
        <v>1.6652008382813006E-4</v>
      </c>
      <c r="Z230" s="3">
        <f t="shared" ca="1" si="17"/>
        <v>0.87792032908288598</v>
      </c>
      <c r="AE230" s="24">
        <v>0.2831545472</v>
      </c>
      <c r="AF230" s="24">
        <v>5.3073140000000003E-4</v>
      </c>
      <c r="AG230" s="24">
        <v>2.4717400000000002E-5</v>
      </c>
      <c r="AI230" s="3">
        <f ca="1">0.000001*0.0000478181*($AM$4*Crysol!G230+$AM$5*Crysol!H230+$AM$6*Crysol!I230)-$AM$7</f>
        <v>5.3369819844210572E-4</v>
      </c>
      <c r="AJ230" s="3">
        <f t="shared" ca="1" si="18"/>
        <v>1.4406899047849444E-2</v>
      </c>
      <c r="AO230" s="26">
        <v>0.2831545472</v>
      </c>
      <c r="AP230" s="26">
        <v>7.5288589999999999E-4</v>
      </c>
      <c r="AQ230" s="26">
        <v>3.1591299999999997E-5</v>
      </c>
      <c r="AS230" s="3">
        <f ca="1">0.000001*0.0000478181*($AW$4*Crysol!G230+$AW$5*Crysol!H230+$AW$6*Crysol!I230)-$AW$7</f>
        <v>9.5816690374870943E-4</v>
      </c>
      <c r="AT230" s="3">
        <f t="shared" ca="1" si="19"/>
        <v>42.224306918999574</v>
      </c>
    </row>
    <row r="231" spans="1:46" x14ac:dyDescent="0.25">
      <c r="A231" s="17">
        <v>0.28433486819999998</v>
      </c>
      <c r="B231" s="17">
        <v>-1.9607799999999999E-5</v>
      </c>
      <c r="C231" s="17">
        <v>2.5341200000000001E-5</v>
      </c>
      <c r="E231" s="3">
        <f ca="1">0.000001*0.0000478181*($I$4*Crysol!G231+$I$5*Crysol!H231+$I$6*Crysol!I231)-$I$7</f>
        <v>8.0909819954048209E-6</v>
      </c>
      <c r="F231" s="3">
        <f t="shared" ca="1" si="15"/>
        <v>1.1947223585186317</v>
      </c>
      <c r="K231" s="20">
        <v>0.28433486819999998</v>
      </c>
      <c r="L231" s="20">
        <v>-3.9393999999999999E-6</v>
      </c>
      <c r="M231" s="20">
        <v>2.60316E-5</v>
      </c>
      <c r="O231" s="3">
        <f ca="1">0.000001*0.0000478181*($S$4*Crysol!G231+$S$5*Crysol!H231+$S$6*Crysol!I231)-$S$7</f>
        <v>5.896963191147742E-5</v>
      </c>
      <c r="P231" s="3">
        <f t="shared" ca="1" si="16"/>
        <v>5.8401537332557503</v>
      </c>
      <c r="U231" s="22">
        <v>0.28433486819999998</v>
      </c>
      <c r="V231" s="22">
        <v>1.253459E-4</v>
      </c>
      <c r="W231" s="22">
        <v>2.6091199999999998E-5</v>
      </c>
      <c r="Y231" s="3">
        <f ca="1">0.000001*0.0000478181*($AC$4*Crysol!G231+$AC$5*Crysol!H231+$AC$6*Crysol!I231)-$AC$7</f>
        <v>1.65632501482884E-4</v>
      </c>
      <c r="Z231" s="3">
        <f t="shared" ca="1" si="17"/>
        <v>2.3841477026188533</v>
      </c>
      <c r="AE231" s="24">
        <v>0.28433486819999998</v>
      </c>
      <c r="AF231" s="24">
        <v>4.6148519999999999E-4</v>
      </c>
      <c r="AG231" s="24">
        <v>2.6099900000000001E-5</v>
      </c>
      <c r="AI231" s="3">
        <f ca="1">0.000001*0.0000478181*($AM$4*Crysol!G231+$AM$5*Crysol!H231+$AM$6*Crysol!I231)-$AM$7</f>
        <v>5.3161907944150003E-4</v>
      </c>
      <c r="AJ231" s="3">
        <f t="shared" ca="1" si="18"/>
        <v>7.2206789938301004</v>
      </c>
      <c r="AO231" s="26">
        <v>0.28433486819999998</v>
      </c>
      <c r="AP231" s="26">
        <v>6.9743140000000001E-4</v>
      </c>
      <c r="AQ231" s="26">
        <v>3.32057E-5</v>
      </c>
      <c r="AS231" s="3">
        <f ca="1">0.000001*0.0000478181*($AW$4*Crysol!G231+$AW$5*Crysol!H231+$AW$6*Crysol!I231)-$AW$7</f>
        <v>9.5446338025006604E-4</v>
      </c>
      <c r="AT231" s="3">
        <f t="shared" ca="1" si="19"/>
        <v>59.91685984128577</v>
      </c>
    </row>
    <row r="232" spans="1:46" x14ac:dyDescent="0.25">
      <c r="A232" s="17">
        <v>0.28551518920000002</v>
      </c>
      <c r="B232" s="17">
        <v>-3.6514100000000003E-5</v>
      </c>
      <c r="C232" s="17">
        <v>2.6146700000000002E-5</v>
      </c>
      <c r="E232" s="3">
        <f ca="1">0.000001*0.0000478181*($I$4*Crysol!G232+$I$5*Crysol!H232+$I$6*Crysol!I232)-$I$7</f>
        <v>8.038253395512506E-6</v>
      </c>
      <c r="F232" s="3">
        <f t="shared" ca="1" si="15"/>
        <v>2.90340440688504</v>
      </c>
      <c r="K232" s="20">
        <v>0.28551518920000002</v>
      </c>
      <c r="L232" s="20">
        <v>8.9351299999999999E-5</v>
      </c>
      <c r="M232" s="20">
        <v>2.77544E-5</v>
      </c>
      <c r="O232" s="3">
        <f ca="1">0.000001*0.0000478181*($S$4*Crysol!G232+$S$5*Crysol!H232+$S$6*Crysol!I232)-$S$7</f>
        <v>5.8698688601714792E-5</v>
      </c>
      <c r="P232" s="3">
        <f t="shared" ca="1" si="16"/>
        <v>1.2197512522218747</v>
      </c>
      <c r="U232" s="22">
        <v>0.28551518920000002</v>
      </c>
      <c r="V232" s="22">
        <v>1.841038E-4</v>
      </c>
      <c r="W232" s="22">
        <v>2.7239499999999999E-5</v>
      </c>
      <c r="Y232" s="3">
        <f ca="1">0.000001*0.0000478181*($AC$4*Crysol!G232+$AC$5*Crysol!H232+$AC$6*Crysol!I232)-$AC$7</f>
        <v>1.64744919137638E-4</v>
      </c>
      <c r="Z232" s="3">
        <f t="shared" ca="1" si="17"/>
        <v>0.50508239502849495</v>
      </c>
      <c r="AE232" s="24">
        <v>0.28551518920000002</v>
      </c>
      <c r="AF232" s="24">
        <v>4.727302E-4</v>
      </c>
      <c r="AG232" s="24">
        <v>2.6972199999999999E-5</v>
      </c>
      <c r="AI232" s="3">
        <f ca="1">0.000001*0.0000478181*($AM$4*Crysol!G232+$AM$5*Crysol!H232+$AM$6*Crysol!I232)-$AM$7</f>
        <v>5.2953996044089434E-4</v>
      </c>
      <c r="AJ232" s="3">
        <f t="shared" ca="1" si="18"/>
        <v>4.436220998388956</v>
      </c>
      <c r="AO232" s="26">
        <v>0.28551518920000002</v>
      </c>
      <c r="AP232" s="26">
        <v>7.4637290000000001E-4</v>
      </c>
      <c r="AQ232" s="26">
        <v>3.5066600000000001E-5</v>
      </c>
      <c r="AS232" s="3">
        <f ca="1">0.000001*0.0000478181*($AW$4*Crysol!G232+$AW$5*Crysol!H232+$AW$6*Crysol!I232)-$AW$7</f>
        <v>9.5075985675142265E-4</v>
      </c>
      <c r="AT232" s="3">
        <f t="shared" ca="1" si="19"/>
        <v>33.97183730649985</v>
      </c>
    </row>
    <row r="233" spans="1:46" x14ac:dyDescent="0.25">
      <c r="A233" s="17">
        <v>0.28669548030000003</v>
      </c>
      <c r="B233" s="17">
        <v>-1.2700900000000001E-5</v>
      </c>
      <c r="C233" s="17">
        <v>2.6412300000000001E-5</v>
      </c>
      <c r="E233" s="3">
        <f ca="1">0.000001*0.0000478181*($I$4*Crysol!G233+$I$5*Crysol!H233+$I$6*Crysol!I233)-$I$7</f>
        <v>7.9855261313459275E-6</v>
      </c>
      <c r="F233" s="3">
        <f t="shared" ca="1" si="15"/>
        <v>0.61342078926454946</v>
      </c>
      <c r="K233" s="20">
        <v>0.28669548030000003</v>
      </c>
      <c r="L233" s="20">
        <v>1.8927899999999999E-5</v>
      </c>
      <c r="M233" s="20">
        <v>2.8108800000000001E-5</v>
      </c>
      <c r="O233" s="3">
        <f ca="1">0.000001*0.0000478181*($S$4*Crysol!G233+$S$5*Crysol!H233+$S$6*Crysol!I233)-$S$7</f>
        <v>5.8427752155512978E-5</v>
      </c>
      <c r="P233" s="3">
        <f t="shared" ca="1" si="16"/>
        <v>1.9747236585810657</v>
      </c>
      <c r="U233" s="22">
        <v>0.28669548030000003</v>
      </c>
      <c r="V233" s="22">
        <v>1.2396440000000001E-4</v>
      </c>
      <c r="W233" s="22">
        <v>2.8491900000000001E-5</v>
      </c>
      <c r="Y233" s="3">
        <f ca="1">0.000001*0.0000478181*($AC$4*Crysol!G233+$AC$5*Crysol!H233+$AC$6*Crysol!I233)-$AC$7</f>
        <v>1.6385735927670946E-4</v>
      </c>
      <c r="Z233" s="3">
        <f t="shared" ca="1" si="17"/>
        <v>1.9604225279298511</v>
      </c>
      <c r="AE233" s="24">
        <v>0.28669548030000003</v>
      </c>
      <c r="AF233" s="24">
        <v>4.9128789999999996E-4</v>
      </c>
      <c r="AG233" s="24">
        <v>2.7305699999999998E-5</v>
      </c>
      <c r="AI233" s="3">
        <f ca="1">0.000001*0.0000478181*($AM$4*Crysol!G233+$AM$5*Crysol!H233+$AM$6*Crysol!I233)-$AM$7</f>
        <v>5.2746089410872217E-4</v>
      </c>
      <c r="AJ233" s="3">
        <f t="shared" ca="1" si="18"/>
        <v>1.7549400546469727</v>
      </c>
      <c r="AO233" s="26">
        <v>0.28669548030000003</v>
      </c>
      <c r="AP233" s="26">
        <v>7.0311940000000002E-4</v>
      </c>
      <c r="AQ233" s="26">
        <v>3.57494E-5</v>
      </c>
      <c r="AS233" s="3">
        <f ca="1">0.000001*0.0000478181*($AW$4*Crysol!G233+$AW$5*Crysol!H233+$AW$6*Crysol!I233)-$AW$7</f>
        <v>9.4705642707077647E-4</v>
      </c>
      <c r="AT233" s="3">
        <f t="shared" ca="1" si="19"/>
        <v>46.560532529678682</v>
      </c>
    </row>
    <row r="234" spans="1:46" x14ac:dyDescent="0.25">
      <c r="A234" s="17">
        <v>0.28787577149999999</v>
      </c>
      <c r="B234" s="17">
        <v>3.8576099999999998E-5</v>
      </c>
      <c r="C234" s="17">
        <v>2.7223500000000001E-5</v>
      </c>
      <c r="E234" s="3">
        <f ca="1">0.000001*0.0000478181*($I$4*Crysol!G234+$I$5*Crysol!H234+$I$6*Crysol!I234)-$I$7</f>
        <v>7.9327988627120396E-6</v>
      </c>
      <c r="F234" s="3">
        <f t="shared" ca="1" si="15"/>
        <v>1.2670191495437004</v>
      </c>
      <c r="K234" s="20">
        <v>0.28787577149999999</v>
      </c>
      <c r="L234" s="20">
        <v>8.2325799999999997E-5</v>
      </c>
      <c r="M234" s="20">
        <v>2.81595E-5</v>
      </c>
      <c r="O234" s="3">
        <f ca="1">0.000001*0.0000478181*($S$4*Crysol!G234+$S$5*Crysol!H234+$S$6*Crysol!I234)-$S$7</f>
        <v>5.8156815686356109E-5</v>
      </c>
      <c r="P234" s="3">
        <f t="shared" ca="1" si="16"/>
        <v>0.7366597160233459</v>
      </c>
      <c r="U234" s="22">
        <v>0.28787577149999999</v>
      </c>
      <c r="V234" s="22">
        <v>1.286193E-4</v>
      </c>
      <c r="W234" s="22">
        <v>2.8540599999999999E-5</v>
      </c>
      <c r="Y234" s="3">
        <f ca="1">0.000001*0.0000478181*($AC$4*Crysol!G234+$AC$5*Crysol!H234+$AC$6*Crysol!I234)-$AC$7</f>
        <v>1.6296979934058255E-4</v>
      </c>
      <c r="Z234" s="3">
        <f t="shared" ca="1" si="17"/>
        <v>1.4485714166915045</v>
      </c>
      <c r="AE234" s="24">
        <v>0.28787577149999999</v>
      </c>
      <c r="AF234" s="24">
        <v>4.9750130000000001E-4</v>
      </c>
      <c r="AG234" s="24">
        <v>2.7807999999999999E-5</v>
      </c>
      <c r="AI234" s="3">
        <f ca="1">0.000001*0.0000478181*($AM$4*Crysol!G234+$AM$5*Crysol!H234+$AM$6*Crysol!I234)-$AM$7</f>
        <v>5.253818276004013E-4</v>
      </c>
      <c r="AJ234" s="3">
        <f t="shared" ca="1" si="18"/>
        <v>1.0052231143589769</v>
      </c>
      <c r="AO234" s="26">
        <v>0.28787577149999999</v>
      </c>
      <c r="AP234" s="26">
        <v>7.3307120000000003E-4</v>
      </c>
      <c r="AQ234" s="26">
        <v>3.63861E-5</v>
      </c>
      <c r="AS234" s="3">
        <f ca="1">0.000001*0.0000478181*($AW$4*Crysol!G234+$AW$5*Crysol!H234+$AW$6*Crysol!I234)-$AW$7</f>
        <v>9.4335299707635806E-4</v>
      </c>
      <c r="AT234" s="3">
        <f t="shared" ca="1" si="19"/>
        <v>33.398913746420099</v>
      </c>
    </row>
    <row r="235" spans="1:46" x14ac:dyDescent="0.25">
      <c r="A235" s="17">
        <v>0.28905600310000001</v>
      </c>
      <c r="B235" s="17">
        <v>1.0037800000000001E-5</v>
      </c>
      <c r="C235" s="17">
        <v>2.7844500000000001E-5</v>
      </c>
      <c r="E235" s="3">
        <f ca="1">0.000001*0.0000478181*($I$4*Crysol!G235+$I$5*Crysol!H235+$I$6*Crysol!I235)-$I$7</f>
        <v>7.8800742565950025E-6</v>
      </c>
      <c r="F235" s="3">
        <f t="shared" ca="1" si="15"/>
        <v>6.0050086691746836E-3</v>
      </c>
      <c r="K235" s="20">
        <v>0.28905600310000001</v>
      </c>
      <c r="L235" s="20">
        <v>8.0532199999999994E-5</v>
      </c>
      <c r="M235" s="20">
        <v>2.8988000000000001E-5</v>
      </c>
      <c r="O235" s="3">
        <f ca="1">0.000001*0.0000478181*($S$4*Crysol!G235+$S$5*Crysol!H235+$S$6*Crysol!I235)-$S$7</f>
        <v>5.788589289841076E-5</v>
      </c>
      <c r="P235" s="3">
        <f t="shared" ca="1" si="16"/>
        <v>0.61032095224260963</v>
      </c>
      <c r="U235" s="22">
        <v>0.28905600310000001</v>
      </c>
      <c r="V235" s="22">
        <v>2.1876489999999999E-4</v>
      </c>
      <c r="W235" s="22">
        <v>2.9261999999999999E-5</v>
      </c>
      <c r="Y235" s="3">
        <f ca="1">0.000001*0.0000478181*($AC$4*Crysol!G235+$AC$5*Crysol!H235+$AC$6*Crysol!I235)-$AC$7</f>
        <v>1.6208228422269391E-4</v>
      </c>
      <c r="Z235" s="3">
        <f t="shared" ca="1" si="17"/>
        <v>3.752249907632188</v>
      </c>
      <c r="AE235" s="24">
        <v>0.28905600310000001</v>
      </c>
      <c r="AF235" s="24">
        <v>5.3879709999999996E-4</v>
      </c>
      <c r="AG235" s="24">
        <v>2.8869399999999998E-5</v>
      </c>
      <c r="AI235" s="3">
        <f ca="1">0.000001*0.0000478181*($AM$4*Crysol!G235+$AM$5*Crysol!H235+$AM$6*Crysol!I235)-$AM$7</f>
        <v>5.233028660766504E-4</v>
      </c>
      <c r="AJ235" s="3">
        <f t="shared" ca="1" si="18"/>
        <v>0.28804789178793344</v>
      </c>
      <c r="AO235" s="26">
        <v>0.28905600310000001</v>
      </c>
      <c r="AP235" s="26">
        <v>7.084166E-4</v>
      </c>
      <c r="AQ235" s="26">
        <v>3.69977E-5</v>
      </c>
      <c r="AS235" s="3">
        <f ca="1">0.000001*0.0000478181*($AW$4*Crysol!G235+$AW$5*Crysol!H235+$AW$6*Crysol!I235)-$AW$7</f>
        <v>9.3964975409038917E-4</v>
      </c>
      <c r="AT235" s="3">
        <f t="shared" ca="1" si="19"/>
        <v>39.061665185805758</v>
      </c>
    </row>
    <row r="236" spans="1:46" x14ac:dyDescent="0.25">
      <c r="A236" s="17">
        <v>0.29023623469999998</v>
      </c>
      <c r="B236" s="17">
        <v>1.8737300000000001E-5</v>
      </c>
      <c r="C236" s="17">
        <v>2.8248599999999999E-5</v>
      </c>
      <c r="E236" s="3">
        <f ca="1">0.000001*0.0000478181*($I$4*Crysol!G236+$I$5*Crysol!H236+$I$6*Crysol!I236)-$I$7</f>
        <v>7.8272148667809548E-6</v>
      </c>
      <c r="F236" s="3">
        <f t="shared" ca="1" si="15"/>
        <v>0.14916345041980433</v>
      </c>
      <c r="K236" s="20">
        <v>0.29023623469999998</v>
      </c>
      <c r="L236" s="20">
        <v>4.3859300000000002E-5</v>
      </c>
      <c r="M236" s="20">
        <v>2.9452299999999999E-5</v>
      </c>
      <c r="O236" s="3">
        <f ca="1">0.000001*0.0000478181*($S$4*Crysol!G236+$S$5*Crysol!H236+$S$6*Crysol!I236)-$S$7</f>
        <v>5.7613553830891303E-5</v>
      </c>
      <c r="P236" s="3">
        <f t="shared" ca="1" si="16"/>
        <v>0.21808994283578828</v>
      </c>
      <c r="U236" s="22">
        <v>0.29023623469999998</v>
      </c>
      <c r="V236" s="22">
        <v>1.4340730000000001E-4</v>
      </c>
      <c r="W236" s="22">
        <v>2.94619E-5</v>
      </c>
      <c r="Y236" s="3">
        <f ca="1">0.000001*0.0000478181*($AC$4*Crysol!G236+$AC$5*Crysol!H236+$AC$6*Crysol!I236)-$AC$7</f>
        <v>1.6118448491260831E-4</v>
      </c>
      <c r="Z236" s="3">
        <f t="shared" ca="1" si="17"/>
        <v>0.36408641742408654</v>
      </c>
      <c r="AE236" s="24">
        <v>0.29023623469999998</v>
      </c>
      <c r="AF236" s="24">
        <v>5.3832190000000001E-4</v>
      </c>
      <c r="AG236" s="24">
        <v>2.90433E-5</v>
      </c>
      <c r="AI236" s="3">
        <f ca="1">0.000001*0.0000478181*($AM$4*Crysol!G236+$AM$5*Crysol!H236+$AM$6*Crysol!I236)-$AM$7</f>
        <v>5.211802904615025E-4</v>
      </c>
      <c r="AJ236" s="3">
        <f t="shared" ca="1" si="18"/>
        <v>0.3483463584003782</v>
      </c>
      <c r="AO236" s="26">
        <v>0.29023623469999998</v>
      </c>
      <c r="AP236" s="26">
        <v>7.6108679999999996E-4</v>
      </c>
      <c r="AQ236" s="26">
        <v>3.7619400000000001E-5</v>
      </c>
      <c r="AS236" s="3">
        <f ca="1">0.000001*0.0000478181*($AW$4*Crysol!G236+$AW$5*Crysol!H236+$AW$6*Crysol!I236)-$AW$7</f>
        <v>9.3583325618858582E-4</v>
      </c>
      <c r="AT236" s="3">
        <f t="shared" ca="1" si="19"/>
        <v>21.57709755095475</v>
      </c>
    </row>
    <row r="237" spans="1:46" x14ac:dyDescent="0.25">
      <c r="A237" s="17">
        <v>0.29141640660000001</v>
      </c>
      <c r="B237" s="17">
        <v>1.1849500000000001E-5</v>
      </c>
      <c r="C237" s="17">
        <v>2.90648E-5</v>
      </c>
      <c r="E237" s="3">
        <f ca="1">0.000001*0.0000478181*($I$4*Crysol!G237+$I$5*Crysol!H237+$I$6*Crysol!I237)-$I$7</f>
        <v>7.773819580625834E-6</v>
      </c>
      <c r="F237" s="3">
        <f t="shared" ca="1" si="15"/>
        <v>1.9663714870600507E-2</v>
      </c>
      <c r="K237" s="20">
        <v>0.29141640660000001</v>
      </c>
      <c r="L237" s="20">
        <v>6.6109400000000001E-5</v>
      </c>
      <c r="M237" s="20">
        <v>2.9739000000000001E-5</v>
      </c>
      <c r="O237" s="3">
        <f ca="1">0.000001*0.0000478181*($S$4*Crysol!G237+$S$5*Crysol!H237+$S$6*Crysol!I237)-$S$7</f>
        <v>5.7335569354056637E-5</v>
      </c>
      <c r="P237" s="3">
        <f t="shared" ca="1" si="16"/>
        <v>8.7041380982179992E-2</v>
      </c>
      <c r="U237" s="22">
        <v>0.29141640660000001</v>
      </c>
      <c r="V237" s="22">
        <v>1.6437830000000001E-4</v>
      </c>
      <c r="W237" s="22">
        <v>2.9410100000000002E-5</v>
      </c>
      <c r="Y237" s="3">
        <f ca="1">0.000001*0.0000478181*($AC$4*Crysol!G237+$AC$5*Crysol!H237+$AC$6*Crysol!I237)-$AC$7</f>
        <v>1.6024563733061704E-4</v>
      </c>
      <c r="Z237" s="3">
        <f t="shared" ca="1" si="17"/>
        <v>1.9745444375229342E-2</v>
      </c>
      <c r="AE237" s="24">
        <v>0.29141640660000001</v>
      </c>
      <c r="AF237" s="24">
        <v>5.2426689999999999E-4</v>
      </c>
      <c r="AG237" s="24">
        <v>2.8458799999999999E-5</v>
      </c>
      <c r="AI237" s="3">
        <f ca="1">0.000001*0.0000478181*($AM$4*Crysol!G237+$AM$5*Crysol!H237+$AM$6*Crysol!I237)-$AM$7</f>
        <v>5.1888354855874621E-4</v>
      </c>
      <c r="AJ237" s="3">
        <f t="shared" ca="1" si="18"/>
        <v>3.5782633348515468E-2</v>
      </c>
      <c r="AO237" s="26">
        <v>0.29141640660000001</v>
      </c>
      <c r="AP237" s="26">
        <v>8.1095060000000005E-4</v>
      </c>
      <c r="AQ237" s="26">
        <v>3.8231800000000002E-5</v>
      </c>
      <c r="AS237" s="3">
        <f ca="1">0.000001*0.0000478181*($AW$4*Crysol!G237+$AW$5*Crysol!H237+$AW$6*Crysol!I237)-$AW$7</f>
        <v>9.3156440612966718E-4</v>
      </c>
      <c r="AT237" s="3">
        <f t="shared" ca="1" si="19"/>
        <v>9.9527834201757326</v>
      </c>
    </row>
    <row r="238" spans="1:46" x14ac:dyDescent="0.25">
      <c r="A238" s="17">
        <v>0.29259657859999999</v>
      </c>
      <c r="B238" s="17">
        <v>8.3538699999999994E-5</v>
      </c>
      <c r="C238" s="17">
        <v>2.9750199999999999E-5</v>
      </c>
      <c r="E238" s="3">
        <f ca="1">0.000001*0.0000478181*($I$4*Crysol!G238+$I$5*Crysol!H238+$I$6*Crysol!I238)-$I$7</f>
        <v>7.7204242899463409E-6</v>
      </c>
      <c r="F238" s="3">
        <f t="shared" ca="1" si="15"/>
        <v>6.4948335771387331</v>
      </c>
      <c r="K238" s="20">
        <v>0.29259657859999999</v>
      </c>
      <c r="L238" s="20">
        <v>1.95418E-5</v>
      </c>
      <c r="M238" s="20">
        <v>3.0900099999999999E-5</v>
      </c>
      <c r="O238" s="3">
        <f ca="1">0.000001*0.0000478181*($S$4*Crysol!G238+$S$5*Crysol!H238+$S$6*Crysol!I238)-$S$7</f>
        <v>5.7057584853667387E-5</v>
      </c>
      <c r="P238" s="3">
        <f t="shared" ca="1" si="16"/>
        <v>1.4740367231438405</v>
      </c>
      <c r="U238" s="22">
        <v>0.29259657859999999</v>
      </c>
      <c r="V238" s="22">
        <v>1.8171349999999999E-4</v>
      </c>
      <c r="W238" s="22">
        <v>3.10272E-5</v>
      </c>
      <c r="Y238" s="3">
        <f ca="1">0.000001*0.0000478181*($AC$4*Crysol!G238+$AC$5*Crysol!H238+$AC$6*Crysol!I238)-$AC$7</f>
        <v>1.593067896690739E-4</v>
      </c>
      <c r="Z238" s="3">
        <f t="shared" ca="1" si="17"/>
        <v>0.52152007342434559</v>
      </c>
      <c r="AE238" s="24">
        <v>0.29259657859999999</v>
      </c>
      <c r="AF238" s="24">
        <v>5.6102940000000003E-4</v>
      </c>
      <c r="AG238" s="24">
        <v>2.9522E-5</v>
      </c>
      <c r="AI238" s="3">
        <f ca="1">0.000001*0.0000478181*($AM$4*Crysol!G238+$AM$5*Crysol!H238+$AM$6*Crysol!I238)-$AM$7</f>
        <v>5.1658680646137921E-4</v>
      </c>
      <c r="AJ238" s="3">
        <f t="shared" ca="1" si="18"/>
        <v>2.2662469807463528</v>
      </c>
      <c r="AO238" s="26">
        <v>0.29259657859999999</v>
      </c>
      <c r="AP238" s="26">
        <v>7.2459599999999999E-4</v>
      </c>
      <c r="AQ238" s="26">
        <v>3.9448099999999999E-5</v>
      </c>
      <c r="AS238" s="3">
        <f ca="1">0.000001*0.0000478181*($AW$4*Crysol!G238+$AW$5*Crysol!H238+$AW$6*Crysol!I238)-$AW$7</f>
        <v>9.2729555570903398E-4</v>
      </c>
      <c r="AT238" s="3">
        <f t="shared" ca="1" si="19"/>
        <v>26.403008325375673</v>
      </c>
    </row>
    <row r="239" spans="1:46" x14ac:dyDescent="0.25">
      <c r="A239" s="17">
        <v>0.2937767208</v>
      </c>
      <c r="B239" s="17">
        <v>-2.1435300000000001E-5</v>
      </c>
      <c r="C239" s="17">
        <v>3.0041900000000001E-5</v>
      </c>
      <c r="E239" s="3">
        <f ca="1">0.000001*0.0000478181*($I$4*Crysol!G239+$I$5*Crysol!H239+$I$6*Crysol!I239)-$I$7</f>
        <v>7.6670303475276656E-6</v>
      </c>
      <c r="F239" s="3">
        <f t="shared" ca="1" si="15"/>
        <v>0.93842753036947135</v>
      </c>
      <c r="K239" s="20">
        <v>0.2937767208</v>
      </c>
      <c r="L239" s="20">
        <v>1.97644E-5</v>
      </c>
      <c r="M239" s="20">
        <v>3.1080000000000001E-5</v>
      </c>
      <c r="O239" s="3">
        <f ca="1">0.000001*0.0000478181*($S$4*Crysol!G239+$S$5*Crysol!H239+$S$6*Crysol!I239)-$S$7</f>
        <v>5.6779607372541536E-5</v>
      </c>
      <c r="P239" s="3">
        <f t="shared" ca="1" si="16"/>
        <v>1.4183987940287091</v>
      </c>
      <c r="U239" s="22">
        <v>0.2937767208</v>
      </c>
      <c r="V239" s="22">
        <v>1.5269050000000001E-4</v>
      </c>
      <c r="W239" s="22">
        <v>3.1119199999999998E-5</v>
      </c>
      <c r="Y239" s="3">
        <f ca="1">0.000001*0.0000478181*($AC$4*Crysol!G239+$AC$5*Crysol!H239+$AC$6*Crysol!I239)-$AC$7</f>
        <v>1.5836796571395701E-4</v>
      </c>
      <c r="Z239" s="3">
        <f t="shared" ca="1" si="17"/>
        <v>3.3285278328471897E-2</v>
      </c>
      <c r="AE239" s="24">
        <v>0.2937767208</v>
      </c>
      <c r="AF239" s="24">
        <v>5.2913449999999996E-4</v>
      </c>
      <c r="AG239" s="24">
        <v>3.1412999999999999E-5</v>
      </c>
      <c r="AI239" s="3">
        <f ca="1">0.000001*0.0000478181*($AM$4*Crysol!G239+$AM$5*Crysol!H239+$AM$6*Crysol!I239)-$AM$7</f>
        <v>5.1429012235802859E-4</v>
      </c>
      <c r="AJ239" s="3">
        <f t="shared" ca="1" si="18"/>
        <v>0.22330845147728637</v>
      </c>
      <c r="AO239" s="26">
        <v>0.2937767208</v>
      </c>
      <c r="AP239" s="26">
        <v>7.2080449999999997E-4</v>
      </c>
      <c r="AQ239" s="26">
        <v>4.0183399999999999E-5</v>
      </c>
      <c r="AS239" s="3">
        <f ca="1">0.000001*0.0000478181*($AW$4*Crysol!G239+$AW$5*Crysol!H239+$AW$6*Crysol!I239)-$AW$7</f>
        <v>9.230268130792506E-4</v>
      </c>
      <c r="AT239" s="3">
        <f t="shared" ca="1" si="19"/>
        <v>25.325894086534209</v>
      </c>
    </row>
    <row r="240" spans="1:46" x14ac:dyDescent="0.25">
      <c r="A240" s="17">
        <v>0.29495683309999998</v>
      </c>
      <c r="B240" s="17">
        <v>-4.9349E-6</v>
      </c>
      <c r="C240" s="17">
        <v>3.0735199999999997E-5</v>
      </c>
      <c r="E240" s="3">
        <f ca="1">0.000001*0.0000478181*($I$4*Crysol!G240+$I$5*Crysol!H240+$I$6*Crysol!I240)-$I$7</f>
        <v>7.6136377578941711E-6</v>
      </c>
      <c r="F240" s="3">
        <f t="shared" ca="1" si="15"/>
        <v>0.16669176939401995</v>
      </c>
      <c r="K240" s="20">
        <v>0.29495683309999998</v>
      </c>
      <c r="L240" s="20">
        <v>8.5744000000000004E-6</v>
      </c>
      <c r="M240" s="20">
        <v>3.1220200000000003E-5</v>
      </c>
      <c r="O240" s="3">
        <f ca="1">0.000001*0.0000478181*($S$4*Crysol!G240+$S$5*Crysol!H240+$S$6*Crysol!I240)-$S$7</f>
        <v>5.6501636934233647E-5</v>
      </c>
      <c r="P240" s="3">
        <f t="shared" ca="1" si="16"/>
        <v>2.3566409637413845</v>
      </c>
      <c r="U240" s="22">
        <v>0.29495683309999998</v>
      </c>
      <c r="V240" s="22">
        <v>1.059903E-4</v>
      </c>
      <c r="W240" s="22">
        <v>3.1316299999999997E-5</v>
      </c>
      <c r="Y240" s="3">
        <f ca="1">0.000001*0.0000478181*($AC$4*Crysol!G240+$AC$5*Crysol!H240+$AC$6*Crysol!I240)-$AC$7</f>
        <v>1.5742916554481798E-4</v>
      </c>
      <c r="Z240" s="3">
        <f t="shared" ca="1" si="17"/>
        <v>2.6979995579391747</v>
      </c>
      <c r="AE240" s="24">
        <v>0.29495683309999998</v>
      </c>
      <c r="AF240" s="24">
        <v>5.045952E-4</v>
      </c>
      <c r="AG240" s="24">
        <v>3.0326699999999999E-5</v>
      </c>
      <c r="AI240" s="3">
        <f ca="1">0.000001*0.0000478181*($AM$4*Crysol!G240+$AM$5*Crysol!H240+$AM$6*Crysol!I240)-$AM$7</f>
        <v>5.119934964433056E-4</v>
      </c>
      <c r="AJ240" s="3">
        <f t="shared" ca="1" si="18"/>
        <v>5.9513178798504159E-2</v>
      </c>
      <c r="AO240" s="26">
        <v>0.29495683309999998</v>
      </c>
      <c r="AP240" s="26">
        <v>7.3898680000000002E-4</v>
      </c>
      <c r="AQ240" s="26">
        <v>3.98501E-5</v>
      </c>
      <c r="AS240" s="3">
        <f ca="1">0.000001*0.0000478181*($AW$4*Crysol!G240+$AW$5*Crysol!H240+$AW$6*Crysol!I240)-$AW$7</f>
        <v>9.1875817860203116E-4</v>
      </c>
      <c r="AT240" s="3">
        <f t="shared" ca="1" si="19"/>
        <v>20.350836570705919</v>
      </c>
    </row>
    <row r="241" spans="1:46" x14ac:dyDescent="0.25">
      <c r="A241" s="17">
        <v>0.29613694550000003</v>
      </c>
      <c r="B241" s="17">
        <v>-3.6071600000000002E-5</v>
      </c>
      <c r="C241" s="17">
        <v>3.13422E-5</v>
      </c>
      <c r="E241" s="3">
        <f ca="1">0.000001*0.0000478181*($I$4*Crysol!G241+$I$5*Crysol!H241+$I$6*Crysol!I241)-$I$7</f>
        <v>7.5602451637363085E-6</v>
      </c>
      <c r="F241" s="3">
        <f t="shared" ca="1" si="15"/>
        <v>1.9379751487293881</v>
      </c>
      <c r="K241" s="20">
        <v>0.29613694550000003</v>
      </c>
      <c r="L241" s="20">
        <v>-3.8060000000000001E-7</v>
      </c>
      <c r="M241" s="20">
        <v>3.2453699999999997E-5</v>
      </c>
      <c r="O241" s="3">
        <f ca="1">0.000001*0.0000478181*($S$4*Crysol!G241+$S$5*Crysol!H241+$S$6*Crysol!I241)-$S$7</f>
        <v>5.6223666472371168E-5</v>
      </c>
      <c r="P241" s="3">
        <f t="shared" ca="1" si="16"/>
        <v>3.0420748742663388</v>
      </c>
      <c r="U241" s="22">
        <v>0.29613694550000003</v>
      </c>
      <c r="V241" s="22">
        <v>1.882136E-4</v>
      </c>
      <c r="W241" s="22">
        <v>3.2565299999999998E-5</v>
      </c>
      <c r="Y241" s="3">
        <f ca="1">0.000001*0.0000478181*($AC$4*Crysol!G241+$AC$5*Crysol!H241+$AC$6*Crysol!I241)-$AC$7</f>
        <v>1.5649036529612707E-4</v>
      </c>
      <c r="Z241" s="3">
        <f t="shared" ca="1" si="17"/>
        <v>0.94895312861637782</v>
      </c>
      <c r="AE241" s="24">
        <v>0.29613694550000003</v>
      </c>
      <c r="AF241" s="24">
        <v>4.8514800000000002E-4</v>
      </c>
      <c r="AG241" s="24">
        <v>3.18398E-5</v>
      </c>
      <c r="AI241" s="3">
        <f ca="1">0.000001*0.0000478181*($AM$4*Crysol!G241+$AM$5*Crysol!H241+$AM$6*Crysol!I241)-$AM$7</f>
        <v>5.0969687033397169E-4</v>
      </c>
      <c r="AJ241" s="3">
        <f t="shared" ca="1" si="18"/>
        <v>0.59445962310782041</v>
      </c>
      <c r="AO241" s="26">
        <v>0.29613694550000003</v>
      </c>
      <c r="AP241" s="26">
        <v>6.7541460000000004E-4</v>
      </c>
      <c r="AQ241" s="26">
        <v>4.09688E-5</v>
      </c>
      <c r="AS241" s="3">
        <f ca="1">0.000001*0.0000478181*($AW$4*Crysol!G241+$AW$5*Crysol!H241+$AW$6*Crysol!I241)-$AW$7</f>
        <v>9.1448954376309693E-4</v>
      </c>
      <c r="AT241" s="3">
        <f t="shared" ca="1" si="19"/>
        <v>34.053490801406404</v>
      </c>
    </row>
    <row r="242" spans="1:46" x14ac:dyDescent="0.25">
      <c r="A242" s="17">
        <v>0.29731699820000002</v>
      </c>
      <c r="B242" s="17">
        <v>-9.3519999999999996E-6</v>
      </c>
      <c r="C242" s="17">
        <v>3.3124899999999999E-5</v>
      </c>
      <c r="E242" s="3">
        <f ca="1">0.000001*0.0000478181*($I$4*Crysol!G242+$I$5*Crysol!H242+$I$6*Crysol!I242)-$I$7</f>
        <v>7.5068552706244418E-6</v>
      </c>
      <c r="F242" s="3">
        <f t="shared" ca="1" si="15"/>
        <v>0.25902817933894479</v>
      </c>
      <c r="K242" s="20">
        <v>0.29731699820000002</v>
      </c>
      <c r="L242" s="20">
        <v>5.4017900000000003E-5</v>
      </c>
      <c r="M242" s="20">
        <v>3.3330300000000002E-5</v>
      </c>
      <c r="O242" s="3">
        <f ca="1">0.000001*0.0000478181*($S$4*Crysol!G242+$S$5*Crysol!H242+$S$6*Crysol!I242)-$S$7</f>
        <v>5.5945710072590042E-5</v>
      </c>
      <c r="P242" s="3">
        <f t="shared" ca="1" si="16"/>
        <v>3.3454153462712855E-3</v>
      </c>
      <c r="U242" s="22">
        <v>0.29731699820000002</v>
      </c>
      <c r="V242" s="22">
        <v>1.655343E-4</v>
      </c>
      <c r="W242" s="22">
        <v>3.2610000000000001E-5</v>
      </c>
      <c r="Y242" s="3">
        <f ca="1">0.000001*0.0000478181*($AC$4*Crysol!G242+$AC$5*Crysol!H242+$AC$6*Crysol!I242)-$AC$7</f>
        <v>1.5555161253984022E-4</v>
      </c>
      <c r="Z242" s="3">
        <f t="shared" ca="1" si="17"/>
        <v>9.3711599602102735E-2</v>
      </c>
      <c r="AE242" s="24">
        <v>0.29731699820000002</v>
      </c>
      <c r="AF242" s="24">
        <v>5.224359E-4</v>
      </c>
      <c r="AG242" s="24">
        <v>3.2775999999999999E-5</v>
      </c>
      <c r="AI242" s="3">
        <f ca="1">0.000001*0.0000478181*($AM$4*Crysol!G242+$AM$5*Crysol!H242+$AM$6*Crysol!I242)-$AM$7</f>
        <v>5.0740036040728157E-4</v>
      </c>
      <c r="AJ242" s="3">
        <f t="shared" ca="1" si="18"/>
        <v>0.2104389544181306</v>
      </c>
      <c r="AO242" s="26">
        <v>0.29731699820000002</v>
      </c>
      <c r="AP242" s="26">
        <v>7.3935600000000004E-4</v>
      </c>
      <c r="AQ242" s="26">
        <v>4.2591900000000001E-5</v>
      </c>
      <c r="AS242" s="3">
        <f ca="1">0.000001*0.0000478181*($AW$4*Crysol!G242+$AW$5*Crysol!H242+$AW$6*Crysol!I242)-$AW$7</f>
        <v>9.1022112486757669E-4</v>
      </c>
      <c r="AT242" s="3">
        <f t="shared" ca="1" si="19"/>
        <v>16.093586119247163</v>
      </c>
    </row>
    <row r="243" spans="1:46" x14ac:dyDescent="0.25">
      <c r="A243" s="17">
        <v>0.29849705100000001</v>
      </c>
      <c r="B243" s="17">
        <v>-1.10441E-5</v>
      </c>
      <c r="C243" s="17">
        <v>3.2555899999999998E-5</v>
      </c>
      <c r="E243" s="3">
        <f ca="1">0.000001*0.0000478181*($I$4*Crysol!G243+$I$5*Crysol!H243+$I$6*Crysol!I243)-$I$7</f>
        <v>7.4534653729882097E-6</v>
      </c>
      <c r="F243" s="3">
        <f t="shared" ca="1" si="15"/>
        <v>0.32282691065123081</v>
      </c>
      <c r="K243" s="20">
        <v>0.29849705100000001</v>
      </c>
      <c r="L243" s="20">
        <v>7.6875399999999999E-5</v>
      </c>
      <c r="M243" s="20">
        <v>3.3639100000000001E-5</v>
      </c>
      <c r="O243" s="3">
        <f ca="1">0.000001*0.0000478181*($S$4*Crysol!G243+$S$5*Crysol!H243+$S$6*Crysol!I243)-$S$7</f>
        <v>5.5667753649254366E-5</v>
      </c>
      <c r="P243" s="3">
        <f t="shared" ca="1" si="16"/>
        <v>0.39746254544551746</v>
      </c>
      <c r="U243" s="22">
        <v>0.29849705100000001</v>
      </c>
      <c r="V243" s="22">
        <v>1.7400569999999999E-4</v>
      </c>
      <c r="W243" s="22">
        <v>3.2935300000000003E-5</v>
      </c>
      <c r="Y243" s="3">
        <f ca="1">0.000001*0.0000478181*($AC$4*Crysol!G243+$AC$5*Crysol!H243+$AC$6*Crysol!I243)-$AC$7</f>
        <v>1.5461285970400161E-4</v>
      </c>
      <c r="Z243" s="3">
        <f t="shared" ca="1" si="17"/>
        <v>0.34670459261787639</v>
      </c>
      <c r="AE243" s="24">
        <v>0.29849705100000001</v>
      </c>
      <c r="AF243" s="24">
        <v>5.2778769999999996E-4</v>
      </c>
      <c r="AG243" s="24">
        <v>3.36573E-5</v>
      </c>
      <c r="AI243" s="3">
        <f ca="1">0.000001*0.0000478181*($AM$4*Crysol!G243+$AM$5*Crysol!H243+$AM$6*Crysol!I243)-$AM$7</f>
        <v>5.0510385028598075E-4</v>
      </c>
      <c r="AJ243" s="3">
        <f t="shared" ca="1" si="18"/>
        <v>0.45422912237177077</v>
      </c>
      <c r="AO243" s="26">
        <v>0.29849705100000001</v>
      </c>
      <c r="AP243" s="26">
        <v>6.7798640000000002E-4</v>
      </c>
      <c r="AQ243" s="26">
        <v>4.2849999999999998E-5</v>
      </c>
      <c r="AS243" s="3">
        <f ca="1">0.000001*0.0000478181*($AW$4*Crysol!G243+$AW$5*Crysol!H243+$AW$6*Crysol!I243)-$AW$7</f>
        <v>9.0595270561034209E-4</v>
      </c>
      <c r="AT243" s="3">
        <f t="shared" ca="1" si="19"/>
        <v>28.303469127810306</v>
      </c>
    </row>
    <row r="244" spans="1:46" x14ac:dyDescent="0.25">
      <c r="A244" s="17">
        <v>0.29967707399999999</v>
      </c>
      <c r="B244" s="17">
        <v>-1.6010000000000001E-7</v>
      </c>
      <c r="C244" s="17">
        <v>3.2301300000000002E-5</v>
      </c>
      <c r="E244" s="3">
        <f ca="1">0.000001*0.0000478181*($I$4*Crysol!G244+$I$5*Crysol!H244+$I$6*Crysol!I244)-$I$7</f>
        <v>7.4000768236127953E-6</v>
      </c>
      <c r="F244" s="3">
        <f t="shared" ca="1" si="15"/>
        <v>5.4780236623989273E-2</v>
      </c>
      <c r="K244" s="20">
        <v>0.29967707399999999</v>
      </c>
      <c r="L244" s="20">
        <v>3.2900800000000002E-5</v>
      </c>
      <c r="M244" s="20">
        <v>3.5126899999999997E-5</v>
      </c>
      <c r="O244" s="3">
        <f ca="1">0.000001*0.0000478181*($S$4*Crysol!G244+$S$5*Crysol!H244+$S$6*Crysol!I244)-$S$7</f>
        <v>5.5389804245182062E-5</v>
      </c>
      <c r="P244" s="3">
        <f t="shared" ca="1" si="16"/>
        <v>0.40988384743949979</v>
      </c>
      <c r="U244" s="22">
        <v>0.29967707399999999</v>
      </c>
      <c r="V244" s="22">
        <v>1.7518190000000001E-4</v>
      </c>
      <c r="W244" s="22">
        <v>3.3995200000000003E-5</v>
      </c>
      <c r="Y244" s="3">
        <f ca="1">0.000001*0.0000478181*($AC$4*Crysol!G244+$AC$5*Crysol!H244+$AC$6*Crysol!I244)-$AC$7</f>
        <v>1.5367413057458914E-4</v>
      </c>
      <c r="Z244" s="3">
        <f t="shared" ca="1" si="17"/>
        <v>0.40027230563574762</v>
      </c>
      <c r="AE244" s="24">
        <v>0.29967707399999999</v>
      </c>
      <c r="AF244" s="24">
        <v>5.5645089999999998E-4</v>
      </c>
      <c r="AG244" s="24">
        <v>3.2879800000000003E-5</v>
      </c>
      <c r="AI244" s="3">
        <f ca="1">0.000001*0.0000478181*($AM$4*Crysol!G244+$AM$5*Crysol!H244+$AM$6*Crysol!I244)-$AM$7</f>
        <v>5.0280739815869652E-4</v>
      </c>
      <c r="AJ244" s="3">
        <f t="shared" ca="1" si="18"/>
        <v>2.6618029819822153</v>
      </c>
      <c r="AO244" s="26">
        <v>0.29967707399999999</v>
      </c>
      <c r="AP244" s="26">
        <v>7.1458329999999997E-4</v>
      </c>
      <c r="AQ244" s="26">
        <v>4.4401199999999998E-5</v>
      </c>
      <c r="AS244" s="3">
        <f ca="1">0.000001*0.0000478181*($AW$4*Crysol!G244+$AW$5*Crysol!H244+$AW$6*Crysol!I244)-$AW$7</f>
        <v>9.0168439414395687E-4</v>
      </c>
      <c r="AT244" s="3">
        <f t="shared" ca="1" si="19"/>
        <v>17.756740141864807</v>
      </c>
    </row>
    <row r="245" spans="1:46" x14ac:dyDescent="0.25">
      <c r="A245" s="17">
        <v>0.30085706709999999</v>
      </c>
      <c r="B245" s="17">
        <v>-1.64034E-5</v>
      </c>
      <c r="C245" s="17">
        <v>3.3561800000000001E-5</v>
      </c>
      <c r="E245" s="3">
        <f ca="1">0.000001*0.0000478181*($I$4*Crysol!G245+$I$5*Crysol!H245+$I$6*Crysol!I245)-$I$7</f>
        <v>7.3488583922758785E-6</v>
      </c>
      <c r="F245" s="3">
        <f t="shared" ca="1" si="15"/>
        <v>0.50086343566412206</v>
      </c>
      <c r="K245" s="20">
        <v>0.30085706709999999</v>
      </c>
      <c r="L245" s="20">
        <v>6.9693899999999994E-5</v>
      </c>
      <c r="M245" s="20">
        <v>3.4387700000000003E-5</v>
      </c>
      <c r="O245" s="3">
        <f ca="1">0.000001*0.0000478181*($S$4*Crysol!G245+$S$5*Crysol!H245+$S$6*Crysol!I245)-$S$7</f>
        <v>5.5121898951936405E-5</v>
      </c>
      <c r="P245" s="3">
        <f t="shared" ca="1" si="16"/>
        <v>0.17956931628239522</v>
      </c>
      <c r="U245" s="22">
        <v>0.30085706709999999</v>
      </c>
      <c r="V245" s="22">
        <v>1.435029E-4</v>
      </c>
      <c r="W245" s="22">
        <v>3.4765299999999997E-5</v>
      </c>
      <c r="Y245" s="3">
        <f ca="1">0.000001*0.0000478181*($AC$4*Crysol!G245+$AC$5*Crysol!H245+$AC$6*Crysol!I245)-$AC$7</f>
        <v>1.5275962746261006E-4</v>
      </c>
      <c r="Z245" s="3">
        <f t="shared" ca="1" si="17"/>
        <v>7.089620557176271E-2</v>
      </c>
      <c r="AE245" s="24">
        <v>0.30085706709999999</v>
      </c>
      <c r="AF245" s="24">
        <v>4.9572139999999999E-4</v>
      </c>
      <c r="AG245" s="24">
        <v>3.4473600000000001E-5</v>
      </c>
      <c r="AI245" s="3">
        <f ca="1">0.000001*0.0000478181*($AM$4*Crysol!G245+$AM$5*Crysol!H245+$AM$6*Crysol!I245)-$AM$7</f>
        <v>5.0053746595834798E-4</v>
      </c>
      <c r="AJ245" s="3">
        <f t="shared" ca="1" si="18"/>
        <v>1.9516933214181451E-2</v>
      </c>
      <c r="AO245" s="26">
        <v>0.30085706709999999</v>
      </c>
      <c r="AP245" s="26">
        <v>6.6325610000000001E-4</v>
      </c>
      <c r="AQ245" s="26">
        <v>4.6718300000000003E-5</v>
      </c>
      <c r="AS245" s="3">
        <f ca="1">0.000001*0.0000478181*($AW$4*Crysol!G245+$AW$5*Crysol!H245+$AW$6*Crysol!I245)-$AW$7</f>
        <v>8.9740789842493668E-4</v>
      </c>
      <c r="AT245" s="3">
        <f t="shared" ca="1" si="19"/>
        <v>25.120075087890033</v>
      </c>
    </row>
    <row r="246" spans="1:46" x14ac:dyDescent="0.25">
      <c r="A246" s="17">
        <v>0.30203703050000003</v>
      </c>
      <c r="B246" s="17">
        <v>8.7010000000000004E-7</v>
      </c>
      <c r="C246" s="17">
        <v>3.4719699999999999E-5</v>
      </c>
      <c r="E246" s="3">
        <f ca="1">0.000001*0.0000478181*($I$4*Crysol!G246+$I$5*Crysol!H246+$I$6*Crysol!I246)-$I$7</f>
        <v>7.2984583775462107E-6</v>
      </c>
      <c r="F246" s="3">
        <f t="shared" ca="1" si="15"/>
        <v>3.4280585666440724E-2</v>
      </c>
      <c r="K246" s="20">
        <v>0.30203703050000003</v>
      </c>
      <c r="L246" s="20">
        <v>7.8047000000000007E-5</v>
      </c>
      <c r="M246" s="20">
        <v>3.5634399999999999E-5</v>
      </c>
      <c r="O246" s="3">
        <f ca="1">0.000001*0.0000478181*($S$4*Crysol!G246+$S$5*Crysol!H246+$S$6*Crysol!I246)-$S$7</f>
        <v>5.4857782076090853E-5</v>
      </c>
      <c r="P246" s="3">
        <f t="shared" ca="1" si="16"/>
        <v>0.42348038816726669</v>
      </c>
      <c r="U246" s="22">
        <v>0.30203703050000003</v>
      </c>
      <c r="V246" s="22">
        <v>1.433793E-4</v>
      </c>
      <c r="W246" s="22">
        <v>3.5954700000000003E-5</v>
      </c>
      <c r="Y246" s="3">
        <f ca="1">0.000001*0.0000478181*($AC$4*Crysol!G246+$AC$5*Crysol!H246+$AC$6*Crysol!I246)-$AC$7</f>
        <v>1.5185426606287902E-4</v>
      </c>
      <c r="Z246" s="3">
        <f t="shared" ca="1" si="17"/>
        <v>5.5560301877171057E-2</v>
      </c>
      <c r="AE246" s="24">
        <v>0.30203703050000003</v>
      </c>
      <c r="AF246" s="24">
        <v>5.2957470000000002E-4</v>
      </c>
      <c r="AG246" s="24">
        <v>3.4376699999999999E-5</v>
      </c>
      <c r="AI246" s="3">
        <f ca="1">0.000001*0.0000478181*($AM$4*Crysol!G246+$AM$5*Crysol!H246+$AM$6*Crysol!I246)-$AM$7</f>
        <v>4.9827756090215218E-4</v>
      </c>
      <c r="AJ246" s="3">
        <f t="shared" ca="1" si="18"/>
        <v>0.8288594853974961</v>
      </c>
      <c r="AO246" s="26">
        <v>0.30203703050000003</v>
      </c>
      <c r="AP246" s="26">
        <v>7.1950189999999998E-4</v>
      </c>
      <c r="AQ246" s="26">
        <v>4.74928E-5</v>
      </c>
      <c r="AS246" s="3">
        <f ca="1">0.000001*0.0000478181*($AW$4*Crysol!G246+$AW$5*Crysol!H246+$AW$6*Crysol!I246)-$AW$7</f>
        <v>8.9312838600748116E-4</v>
      </c>
      <c r="AT246" s="3">
        <f t="shared" ca="1" si="19"/>
        <v>13.365228927219418</v>
      </c>
    </row>
    <row r="247" spans="1:46" x14ac:dyDescent="0.25">
      <c r="A247" s="17">
        <v>0.30321696399999998</v>
      </c>
      <c r="B247" s="17">
        <v>1.2020000000000001E-6</v>
      </c>
      <c r="C247" s="17">
        <v>3.4456399999999998E-5</v>
      </c>
      <c r="E247" s="3">
        <f ca="1">0.000001*0.0000478181*($I$4*Crysol!G247+$I$5*Crysol!H247+$I$6*Crysol!I247)-$I$7</f>
        <v>7.2480596399412788E-6</v>
      </c>
      <c r="F247" s="3">
        <f t="shared" ca="1" si="15"/>
        <v>3.0789671318620641E-2</v>
      </c>
      <c r="K247" s="20">
        <v>0.30321696399999998</v>
      </c>
      <c r="L247" s="20">
        <v>7.9927500000000003E-5</v>
      </c>
      <c r="M247" s="20">
        <v>3.6486399999999997E-5</v>
      </c>
      <c r="O247" s="3">
        <f ca="1">0.000001*0.0000478181*($S$4*Crysol!G247+$S$5*Crysol!H247+$S$6*Crysol!I247)-$S$7</f>
        <v>5.4593671892905947E-5</v>
      </c>
      <c r="P247" s="3">
        <f t="shared" ca="1" si="16"/>
        <v>0.48210275023493893</v>
      </c>
      <c r="U247" s="22">
        <v>0.30321696399999998</v>
      </c>
      <c r="V247" s="22">
        <v>1.6825179999999999E-4</v>
      </c>
      <c r="W247" s="22">
        <v>3.6208699999999998E-5</v>
      </c>
      <c r="Y247" s="3">
        <f ca="1">0.000001*0.0000478181*($AC$4*Crysol!G247+$AC$5*Crysol!H247+$AC$6*Crysol!I247)-$AC$7</f>
        <v>1.5094892760479677E-4</v>
      </c>
      <c r="Z247" s="3">
        <f t="shared" ca="1" si="17"/>
        <v>0.22835501021539353</v>
      </c>
      <c r="AE247" s="24">
        <v>0.30321696399999998</v>
      </c>
      <c r="AF247" s="24">
        <v>5.3977349999999996E-4</v>
      </c>
      <c r="AG247" s="24">
        <v>3.5140700000000001E-5</v>
      </c>
      <c r="AI247" s="3">
        <f ca="1">0.000001*0.0000478181*($AM$4*Crysol!G247+$AM$5*Crysol!H247+$AM$6*Crysol!I247)-$AM$7</f>
        <v>4.960177131114286E-4</v>
      </c>
      <c r="AJ247" s="3">
        <f t="shared" ca="1" si="18"/>
        <v>1.5504229207832108</v>
      </c>
      <c r="AO247" s="26">
        <v>0.30321696399999998</v>
      </c>
      <c r="AP247" s="26">
        <v>7.8988349999999997E-4</v>
      </c>
      <c r="AQ247" s="26">
        <v>4.6429800000000001E-5</v>
      </c>
      <c r="AS247" s="3">
        <f ca="1">0.000001*0.0000478181*($AW$4*Crysol!G247+$AW$5*Crysol!H247+$AW$6*Crysol!I247)-$AW$7</f>
        <v>8.8884898203188216E-4</v>
      </c>
      <c r="AT247" s="3">
        <f t="shared" ca="1" si="19"/>
        <v>4.5433256097529391</v>
      </c>
    </row>
    <row r="248" spans="1:46" x14ac:dyDescent="0.25">
      <c r="A248" s="17">
        <v>0.30439689759999999</v>
      </c>
      <c r="B248" s="17">
        <v>-3.0819499999999999E-5</v>
      </c>
      <c r="C248" s="17">
        <v>3.6614199999999999E-5</v>
      </c>
      <c r="E248" s="3">
        <f ca="1">0.000001*0.0000478181*($I$4*Crysol!G248+$I$5*Crysol!H248+$I$6*Crysol!I248)-$I$7</f>
        <v>7.1976608980650241E-6</v>
      </c>
      <c r="F248" s="3">
        <f t="shared" ca="1" si="15"/>
        <v>1.0781030203627948</v>
      </c>
      <c r="K248" s="20">
        <v>0.30439689759999999</v>
      </c>
      <c r="L248" s="20">
        <v>2.2611200000000001E-5</v>
      </c>
      <c r="M248" s="20">
        <v>3.7063800000000002E-5</v>
      </c>
      <c r="O248" s="3">
        <f ca="1">0.000001*0.0000478181*($S$4*Crysol!G248+$S$5*Crysol!H248+$S$6*Crysol!I248)-$S$7</f>
        <v>5.4329561687337546E-5</v>
      </c>
      <c r="P248" s="3">
        <f t="shared" ca="1" si="16"/>
        <v>0.732354925527814</v>
      </c>
      <c r="U248" s="22">
        <v>0.30439689759999999</v>
      </c>
      <c r="V248" s="22">
        <v>1.2651390000000001E-4</v>
      </c>
      <c r="W248" s="22">
        <v>3.6057899999999999E-5</v>
      </c>
      <c r="Y248" s="3">
        <f ca="1">0.000001*0.0000478181*($AC$4*Crysol!G248+$AC$5*Crysol!H248+$AC$6*Crysol!I248)-$AC$7</f>
        <v>1.5004358906998652E-4</v>
      </c>
      <c r="Z248" s="3">
        <f t="shared" ca="1" si="17"/>
        <v>0.42582535451478742</v>
      </c>
      <c r="AE248" s="24">
        <v>0.30439689759999999</v>
      </c>
      <c r="AF248" s="24">
        <v>4.74866E-4</v>
      </c>
      <c r="AG248" s="24">
        <v>3.56226E-5</v>
      </c>
      <c r="AI248" s="3">
        <f ca="1">0.000001*0.0000478181*($AM$4*Crysol!G248+$AM$5*Crysol!H248+$AM$6*Crysol!I248)-$AM$7</f>
        <v>4.9375786512918167E-4</v>
      </c>
      <c r="AJ248" s="3">
        <f t="shared" ca="1" si="18"/>
        <v>0.28125382941232191</v>
      </c>
      <c r="AO248" s="26">
        <v>0.30439689759999999</v>
      </c>
      <c r="AP248" s="26">
        <v>7.3535850000000004E-4</v>
      </c>
      <c r="AQ248" s="26">
        <v>4.56754E-5</v>
      </c>
      <c r="AS248" s="3">
        <f ca="1">0.000001*0.0000478181*($AW$4*Crysol!G248+$AW$5*Crysol!H248+$AW$6*Crysol!I248)-$AW$7</f>
        <v>8.8456957769360105E-4</v>
      </c>
      <c r="AT248" s="3">
        <f t="shared" ca="1" si="19"/>
        <v>10.671793561788332</v>
      </c>
    </row>
    <row r="249" spans="1:46" x14ac:dyDescent="0.25">
      <c r="A249" s="17">
        <v>0.30557677150000001</v>
      </c>
      <c r="B249" s="17">
        <v>-4.5974399999999998E-5</v>
      </c>
      <c r="C249" s="17">
        <v>3.76993E-5</v>
      </c>
      <c r="E249" s="3">
        <f ca="1">0.000001*0.0000478181*($I$4*Crysol!G249+$I$5*Crysol!H249+$I$6*Crysol!I249)-$I$7</f>
        <v>7.1472647061669102E-6</v>
      </c>
      <c r="F249" s="3">
        <f t="shared" ca="1" si="15"/>
        <v>1.9855314935964794</v>
      </c>
      <c r="K249" s="20">
        <v>0.30557677150000001</v>
      </c>
      <c r="L249" s="20">
        <v>3.0400600000000002E-5</v>
      </c>
      <c r="M249" s="20">
        <v>3.6303000000000001E-5</v>
      </c>
      <c r="O249" s="3">
        <f ca="1">0.000001*0.0000478181*($S$4*Crysol!G249+$S$5*Crysol!H249+$S$6*Crysol!I249)-$S$7</f>
        <v>5.4065464844706914E-5</v>
      </c>
      <c r="P249" s="3">
        <f t="shared" ca="1" si="16"/>
        <v>0.42493551088613746</v>
      </c>
      <c r="U249" s="22">
        <v>0.30557677150000001</v>
      </c>
      <c r="V249" s="22">
        <v>7.7761899999999998E-5</v>
      </c>
      <c r="W249" s="22">
        <v>3.8817399999999999E-5</v>
      </c>
      <c r="Y249" s="3">
        <f ca="1">0.000001*0.0000478181*($AC$4*Crysol!G249+$AC$5*Crysol!H249+$AC$6*Crysol!I249)-$AC$7</f>
        <v>1.4913829634174584E-4</v>
      </c>
      <c r="Z249" s="3">
        <f t="shared" ca="1" si="17"/>
        <v>3.3810870258066461</v>
      </c>
      <c r="AE249" s="24">
        <v>0.30557677150000001</v>
      </c>
      <c r="AF249" s="24">
        <v>4.8857139999999996E-4</v>
      </c>
      <c r="AG249" s="24">
        <v>3.7760199999999998E-5</v>
      </c>
      <c r="AI249" s="3">
        <f ca="1">0.000001*0.0000478181*($AM$4*Crysol!G249+$AM$5*Crysol!H249+$AM$6*Crysol!I249)-$AM$7</f>
        <v>4.9149813148635548E-4</v>
      </c>
      <c r="AJ249" s="3">
        <f t="shared" ca="1" si="18"/>
        <v>6.0075471469789934E-3</v>
      </c>
      <c r="AO249" s="26">
        <v>0.30557677150000001</v>
      </c>
      <c r="AP249" s="26">
        <v>6.4465340000000005E-4</v>
      </c>
      <c r="AQ249" s="26">
        <v>4.8743099999999998E-5</v>
      </c>
      <c r="AS249" s="3">
        <f ca="1">0.000001*0.0000478181*($AW$4*Crysol!G249+$AW$5*Crysol!H249+$AW$6*Crysol!I249)-$AW$7</f>
        <v>8.8029038987635043E-4</v>
      </c>
      <c r="AT249" s="3">
        <f t="shared" ca="1" si="19"/>
        <v>23.370103720232226</v>
      </c>
    </row>
    <row r="250" spans="1:46" x14ac:dyDescent="0.25">
      <c r="A250" s="17">
        <v>0.30675664540000003</v>
      </c>
      <c r="B250" s="17">
        <v>3.0645400000000003E-5</v>
      </c>
      <c r="C250" s="17">
        <v>3.9208400000000002E-5</v>
      </c>
      <c r="E250" s="3">
        <f ca="1">0.000001*0.0000478181*($I$4*Crysol!G250+$I$5*Crysol!H250+$I$6*Crysol!I250)-$I$7</f>
        <v>7.096868514268798E-6</v>
      </c>
      <c r="F250" s="3">
        <f t="shared" ca="1" si="15"/>
        <v>0.36071933202234813</v>
      </c>
      <c r="K250" s="20">
        <v>0.30675664540000003</v>
      </c>
      <c r="L250" s="20">
        <v>4.7097900000000002E-5</v>
      </c>
      <c r="M250" s="20">
        <v>3.8442500000000003E-5</v>
      </c>
      <c r="O250" s="3">
        <f ca="1">0.000001*0.0000478181*($S$4*Crysol!G250+$S$5*Crysol!H250+$S$6*Crysol!I250)-$S$7</f>
        <v>5.3801368002076303E-5</v>
      </c>
      <c r="P250" s="3">
        <f t="shared" ca="1" si="16"/>
        <v>3.0407158316505298E-2</v>
      </c>
      <c r="U250" s="22">
        <v>0.30675664540000003</v>
      </c>
      <c r="V250" s="22">
        <v>1.8619050000000001E-4</v>
      </c>
      <c r="W250" s="22">
        <v>3.8760000000000002E-5</v>
      </c>
      <c r="Y250" s="3">
        <f ca="1">0.000001*0.0000478181*($AC$4*Crysol!G250+$AC$5*Crysol!H250+$AC$6*Crysol!I250)-$AC$7</f>
        <v>1.4823300361350522E-4</v>
      </c>
      <c r="Z250" s="3">
        <f t="shared" ca="1" si="17"/>
        <v>0.95901981813592696</v>
      </c>
      <c r="AE250" s="24">
        <v>0.30675664540000003</v>
      </c>
      <c r="AF250" s="24">
        <v>5.2936580000000001E-4</v>
      </c>
      <c r="AG250" s="24">
        <v>3.9662700000000002E-5</v>
      </c>
      <c r="AI250" s="3">
        <f ca="1">0.000001*0.0000478181*($AM$4*Crysol!G250+$AM$5*Crysol!H250+$AM$6*Crysol!I250)-$AM$7</f>
        <v>4.8923839784352952E-4</v>
      </c>
      <c r="AJ250" s="3">
        <f t="shared" ca="1" si="18"/>
        <v>1.0235699770062248</v>
      </c>
      <c r="AO250" s="26">
        <v>0.30675664540000003</v>
      </c>
      <c r="AP250" s="26">
        <v>7.7728349999999999E-4</v>
      </c>
      <c r="AQ250" s="26">
        <v>4.8655200000000001E-5</v>
      </c>
      <c r="AS250" s="3">
        <f ca="1">0.000001*0.0000478181*($AW$4*Crysol!G250+$AW$5*Crysol!H250+$AW$6*Crysol!I250)-$AW$7</f>
        <v>8.7601120205909992E-4</v>
      </c>
      <c r="AT250" s="3">
        <f t="shared" ca="1" si="19"/>
        <v>4.117366562026131</v>
      </c>
    </row>
    <row r="251" spans="1:46" x14ac:dyDescent="0.25">
      <c r="A251" s="17">
        <v>0.30793648959999997</v>
      </c>
      <c r="B251" s="17">
        <v>3.8915699999999997E-5</v>
      </c>
      <c r="C251" s="17">
        <v>3.6939600000000001E-5</v>
      </c>
      <c r="E251" s="3">
        <f ca="1">0.000001*0.0000478181*($I$4*Crysol!G251+$I$5*Crysol!H251+$I$6*Crysol!I251)-$I$7</f>
        <v>7.0464735909527794E-6</v>
      </c>
      <c r="F251" s="3">
        <f t="shared" ca="1" si="15"/>
        <v>0.74431824788883671</v>
      </c>
      <c r="K251" s="20">
        <v>0.30793648959999997</v>
      </c>
      <c r="L251" s="20">
        <v>4.9712200000000002E-5</v>
      </c>
      <c r="M251" s="20">
        <v>3.8668899999999998E-5</v>
      </c>
      <c r="O251" s="3">
        <f ca="1">0.000001*0.0000478181*($S$4*Crysol!G251+$S$5*Crysol!H251+$S$6*Crysol!I251)-$S$7</f>
        <v>5.3537277807339347E-5</v>
      </c>
      <c r="P251" s="3">
        <f t="shared" ca="1" si="16"/>
        <v>9.7849117110427649E-3</v>
      </c>
      <c r="U251" s="22">
        <v>0.30793648959999997</v>
      </c>
      <c r="V251" s="22">
        <v>2.2626119999999999E-4</v>
      </c>
      <c r="W251" s="22">
        <v>3.8639900000000003E-5</v>
      </c>
      <c r="Y251" s="3">
        <f ca="1">0.000001*0.0000478181*($AC$4*Crysol!G251+$AC$5*Crysol!H251+$AC$6*Crysol!I251)-$AC$7</f>
        <v>1.4732773367345748E-4</v>
      </c>
      <c r="Z251" s="3">
        <f t="shared" ca="1" si="17"/>
        <v>4.1730190044406799</v>
      </c>
      <c r="AE251" s="24">
        <v>0.30793648959999997</v>
      </c>
      <c r="AF251" s="24">
        <v>5.251063E-4</v>
      </c>
      <c r="AG251" s="24">
        <v>3.8891199999999998E-5</v>
      </c>
      <c r="AI251" s="3">
        <f ca="1">0.000001*0.0000478181*($AM$4*Crysol!G251+$AM$5*Crysol!H251+$AM$6*Crysol!I251)-$AM$7</f>
        <v>4.8697872108312892E-4</v>
      </c>
      <c r="AJ251" s="3">
        <f t="shared" ca="1" si="18"/>
        <v>0.96111591784048922</v>
      </c>
      <c r="AO251" s="26">
        <v>0.30793648959999997</v>
      </c>
      <c r="AP251" s="26">
        <v>7.5105699999999996E-4</v>
      </c>
      <c r="AQ251" s="26">
        <v>5.0719300000000001E-5</v>
      </c>
      <c r="AS251" s="3">
        <f ca="1">0.000001*0.0000478181*($AW$4*Crysol!G251+$AW$5*Crysol!H251+$AW$6*Crysol!I251)-$AW$7</f>
        <v>8.7173212195834214E-4</v>
      </c>
      <c r="AT251" s="3">
        <f t="shared" ca="1" si="19"/>
        <v>5.6609457212514673</v>
      </c>
    </row>
    <row r="252" spans="1:46" x14ac:dyDescent="0.25">
      <c r="A252" s="17">
        <v>0.3091163039</v>
      </c>
      <c r="B252" s="17">
        <v>-9.7584999999999998E-6</v>
      </c>
      <c r="C252" s="17">
        <v>3.90467E-5</v>
      </c>
      <c r="E252" s="3">
        <f ca="1">0.000001*0.0000478181*($I$4*Crysol!G252+$I$5*Crysol!H252+$I$6*Crysol!I252)-$I$7</f>
        <v>6.9960799447614885E-6</v>
      </c>
      <c r="F252" s="3">
        <f t="shared" ca="1" si="15"/>
        <v>0.18411891913704515</v>
      </c>
      <c r="K252" s="20">
        <v>0.3091163039</v>
      </c>
      <c r="L252" s="20">
        <v>1.8640699999999999E-5</v>
      </c>
      <c r="M252" s="20">
        <v>3.9035600000000003E-5</v>
      </c>
      <c r="O252" s="3">
        <f ca="1">0.000001*0.0000478181*($S$4*Crysol!G252+$S$5*Crysol!H252+$S$6*Crysol!I252)-$S$7</f>
        <v>5.3273194305263017E-5</v>
      </c>
      <c r="P252" s="3">
        <f t="shared" ca="1" si="16"/>
        <v>0.78712883949176093</v>
      </c>
      <c r="U252" s="22">
        <v>0.3091163039</v>
      </c>
      <c r="V252" s="22">
        <v>1.935033E-4</v>
      </c>
      <c r="W252" s="22">
        <v>3.8826999999999999E-5</v>
      </c>
      <c r="Y252" s="3">
        <f ca="1">0.000001*0.0000478181*($AC$4*Crysol!G252+$AC$5*Crysol!H252+$AC$6*Crysol!I252)-$AC$7</f>
        <v>1.4642248667505844E-4</v>
      </c>
      <c r="Z252" s="3">
        <f t="shared" ca="1" si="17"/>
        <v>1.4703483616528754</v>
      </c>
      <c r="AE252" s="24">
        <v>0.3091163039</v>
      </c>
      <c r="AF252" s="24">
        <v>4.4083190000000002E-4</v>
      </c>
      <c r="AG252" s="24">
        <v>3.8619699999999999E-5</v>
      </c>
      <c r="AI252" s="3">
        <f ca="1">0.000001*0.0000478181*($AM$4*Crysol!G252+$AM$5*Crysol!H252+$AM$6*Crysol!I252)-$AM$7</f>
        <v>4.8471910158820046E-4</v>
      </c>
      <c r="AJ252" s="3">
        <f t="shared" ca="1" si="18"/>
        <v>1.2913916896626998</v>
      </c>
      <c r="AO252" s="26">
        <v>0.3091163039</v>
      </c>
      <c r="AP252" s="26">
        <v>5.7666019999999996E-4</v>
      </c>
      <c r="AQ252" s="26">
        <v>5.07346E-5</v>
      </c>
      <c r="AS252" s="3">
        <f ca="1">0.000001*0.0000478181*($AW$4*Crysol!G252+$AW$5*Crysol!H252+$AW$6*Crysol!I252)-$AW$7</f>
        <v>8.6745315029944012E-4</v>
      </c>
      <c r="AT252" s="3">
        <f t="shared" ca="1" si="19"/>
        <v>32.851807250894488</v>
      </c>
    </row>
    <row r="253" spans="1:46" x14ac:dyDescent="0.25">
      <c r="A253" s="17">
        <v>0.31029608850000001</v>
      </c>
      <c r="B253" s="17">
        <v>-4.0412000000000004E-6</v>
      </c>
      <c r="C253" s="17">
        <v>4.0253000000000002E-5</v>
      </c>
      <c r="E253" s="3">
        <f ca="1">0.000001*0.0000478181*($I$4*Crysol!G253+$I$5*Crysol!H253+$I$6*Crysol!I253)-$I$7</f>
        <v>6.947064083450039E-6</v>
      </c>
      <c r="F253" s="3">
        <f t="shared" ca="1" si="15"/>
        <v>7.4518082345643388E-2</v>
      </c>
      <c r="K253" s="20">
        <v>0.31029608850000001</v>
      </c>
      <c r="L253" s="20">
        <v>3.6393100000000002E-5</v>
      </c>
      <c r="M253" s="20">
        <v>4.1921900000000003E-5</v>
      </c>
      <c r="O253" s="3">
        <f ca="1">0.000001*0.0000478181*($S$4*Crysol!G253+$S$5*Crysol!H253+$S$6*Crysol!I253)-$S$7</f>
        <v>5.3016506049457074E-5</v>
      </c>
      <c r="P253" s="3">
        <f t="shared" ca="1" si="16"/>
        <v>0.15723821722995415</v>
      </c>
      <c r="U253" s="22">
        <v>0.31029608850000001</v>
      </c>
      <c r="V253" s="22">
        <v>1.6306449999999999E-4</v>
      </c>
      <c r="W253" s="22">
        <v>4.1409000000000003E-5</v>
      </c>
      <c r="Y253" s="3">
        <f ca="1">0.000001*0.0000478181*($AC$4*Crysol!G253+$AC$5*Crysol!H253+$AC$6*Crysol!I253)-$AC$7</f>
        <v>1.4554389968686357E-4</v>
      </c>
      <c r="Z253" s="3">
        <f t="shared" ca="1" si="17"/>
        <v>0.17902285525921585</v>
      </c>
      <c r="AE253" s="24">
        <v>0.31029608850000001</v>
      </c>
      <c r="AF253" s="24">
        <v>4.6778180000000001E-4</v>
      </c>
      <c r="AG253" s="24">
        <v>4.0970499999999997E-5</v>
      </c>
      <c r="AI253" s="3">
        <f ca="1">0.000001*0.0000478181*($AM$4*Crysol!G253+$AM$5*Crysol!H253+$AM$6*Crysol!I253)-$AM$7</f>
        <v>4.8253021654563288E-4</v>
      </c>
      <c r="AJ253" s="3">
        <f t="shared" ca="1" si="18"/>
        <v>0.12958306917201579</v>
      </c>
      <c r="AO253" s="26">
        <v>0.31029608850000001</v>
      </c>
      <c r="AP253" s="26">
        <v>6.5508549999999997E-4</v>
      </c>
      <c r="AQ253" s="26">
        <v>5.1986600000000001E-5</v>
      </c>
      <c r="AS253" s="3">
        <f ca="1">0.000001*0.0000478181*($AW$4*Crysol!G253+$AW$5*Crysol!H253+$AW$6*Crysol!I253)-$AW$7</f>
        <v>8.6331504469836754E-4</v>
      </c>
      <c r="AT253" s="3">
        <f t="shared" ca="1" si="19"/>
        <v>16.043601615277883</v>
      </c>
    </row>
    <row r="254" spans="1:46" x14ac:dyDescent="0.25">
      <c r="A254" s="17">
        <v>0.31147584319999999</v>
      </c>
      <c r="B254" s="17">
        <v>2.13171E-5</v>
      </c>
      <c r="C254" s="17">
        <v>3.93742E-5</v>
      </c>
      <c r="E254" s="3">
        <f ca="1">0.000001*0.0000478181*($I$4*Crysol!G254+$I$5*Crysol!H254+$I$6*Crysol!I254)-$I$7</f>
        <v>6.9021576659975048E-6</v>
      </c>
      <c r="F254" s="3">
        <f t="shared" ca="1" si="15"/>
        <v>0.13403009728788004</v>
      </c>
      <c r="K254" s="20">
        <v>0.31147584319999999</v>
      </c>
      <c r="L254" s="20">
        <v>2.91483E-5</v>
      </c>
      <c r="M254" s="20">
        <v>4.0633200000000003E-5</v>
      </c>
      <c r="O254" s="3">
        <f ca="1">0.000001*0.0000478181*($S$4*Crysol!G254+$S$5*Crysol!H254+$S$6*Crysol!I254)-$S$7</f>
        <v>5.2781875510417407E-5</v>
      </c>
      <c r="P254" s="3">
        <f t="shared" ca="1" si="16"/>
        <v>0.3382959588594312</v>
      </c>
      <c r="U254" s="22">
        <v>0.31147584319999999</v>
      </c>
      <c r="V254" s="22">
        <v>1.117875E-4</v>
      </c>
      <c r="W254" s="22">
        <v>4.1329099999999997E-5</v>
      </c>
      <c r="Y254" s="3">
        <f ca="1">0.000001*0.0000478181*($AC$4*Crysol!G254+$AC$5*Crysol!H254+$AC$6*Crysol!I254)-$AC$7</f>
        <v>1.4474483353622809E-4</v>
      </c>
      <c r="Z254" s="3">
        <f t="shared" ca="1" si="17"/>
        <v>0.63590499793054278</v>
      </c>
      <c r="AE254" s="24">
        <v>0.31147584319999999</v>
      </c>
      <c r="AF254" s="24">
        <v>4.6434820000000002E-4</v>
      </c>
      <c r="AG254" s="24">
        <v>4.0160600000000003E-5</v>
      </c>
      <c r="AI254" s="3">
        <f ca="1">0.000001*0.0000478181*($AM$4*Crysol!G254+$AM$5*Crysol!H254+$AM$6*Crysol!I254)-$AM$7</f>
        <v>4.805523236060954E-4</v>
      </c>
      <c r="AJ254" s="3">
        <f t="shared" ca="1" si="18"/>
        <v>0.16279861641090515</v>
      </c>
      <c r="AO254" s="26">
        <v>0.31147584319999999</v>
      </c>
      <c r="AP254" s="26">
        <v>7.3674359999999998E-4</v>
      </c>
      <c r="AQ254" s="26">
        <v>5.3015E-5</v>
      </c>
      <c r="AS254" s="3">
        <f ca="1">0.000001*0.0000478181*($AW$4*Crysol!G254+$AW$5*Crysol!H254+$AW$6*Crysol!I254)-$AW$7</f>
        <v>8.595971360890526E-4</v>
      </c>
      <c r="AT254" s="3">
        <f t="shared" ca="1" si="19"/>
        <v>5.3700433436838537</v>
      </c>
    </row>
    <row r="255" spans="1:46" x14ac:dyDescent="0.25">
      <c r="A255" s="17">
        <v>0.3126555681</v>
      </c>
      <c r="B255" s="17">
        <v>-4.4636199999999998E-5</v>
      </c>
      <c r="C255" s="17">
        <v>4.11544E-5</v>
      </c>
      <c r="E255" s="3">
        <f ca="1">0.000001*0.0000478181*($I$4*Crysol!G255+$I$5*Crysol!H255+$I$6*Crysol!I255)-$I$7</f>
        <v>6.857252382858095E-6</v>
      </c>
      <c r="F255" s="3">
        <f t="shared" ca="1" si="15"/>
        <v>1.5655663260355457</v>
      </c>
      <c r="K255" s="20">
        <v>0.3126555681</v>
      </c>
      <c r="L255" s="20">
        <v>7.4455000000000001E-6</v>
      </c>
      <c r="M255" s="20">
        <v>4.1635699999999998E-5</v>
      </c>
      <c r="O255" s="3">
        <f ca="1">0.000001*0.0000478181*($S$4*Crysol!G255+$S$5*Crysol!H255+$S$6*Crysol!I255)-$S$7</f>
        <v>5.254725089802509E-5</v>
      </c>
      <c r="P255" s="3">
        <f t="shared" ca="1" si="16"/>
        <v>1.1734242597060331</v>
      </c>
      <c r="U255" s="22">
        <v>0.3126555681</v>
      </c>
      <c r="V255" s="22">
        <v>1.512149E-4</v>
      </c>
      <c r="W255" s="22">
        <v>4.08914E-5</v>
      </c>
      <c r="Y255" s="3">
        <f ca="1">0.000001*0.0000478181*($AC$4*Crysol!G255+$AC$5*Crysol!H255+$AC$6*Crysol!I255)-$AC$7</f>
        <v>1.4394578756959459E-4</v>
      </c>
      <c r="Z255" s="3">
        <f t="shared" ca="1" si="17"/>
        <v>3.1600853508229471E-2</v>
      </c>
      <c r="AE255" s="24">
        <v>0.3126555681</v>
      </c>
      <c r="AF255" s="24">
        <v>4.5322649999999999E-4</v>
      </c>
      <c r="AG255" s="24">
        <v>4.27675E-5</v>
      </c>
      <c r="AI255" s="3">
        <f ca="1">0.000001*0.0000478181*($AM$4*Crysol!G255+$AM$5*Crysol!H255+$AM$6*Crysol!I255)-$AM$7</f>
        <v>4.7857448062712149E-4</v>
      </c>
      <c r="AJ255" s="3">
        <f t="shared" ca="1" si="18"/>
        <v>0.35128451412074341</v>
      </c>
      <c r="AO255" s="26">
        <v>0.3126555681</v>
      </c>
      <c r="AP255" s="26">
        <v>6.8743199999999997E-4</v>
      </c>
      <c r="AQ255" s="26">
        <v>5.55028E-5</v>
      </c>
      <c r="AS255" s="3">
        <f ca="1">0.000001*0.0000478181*($AW$4*Crysol!G255+$AW$5*Crysol!H255+$AW$6*Crysol!I255)-$AW$7</f>
        <v>8.5587932139220661E-4</v>
      </c>
      <c r="AT255" s="3">
        <f t="shared" ca="1" si="19"/>
        <v>9.2108229163977242</v>
      </c>
    </row>
    <row r="256" spans="1:46" x14ac:dyDescent="0.25">
      <c r="A256" s="17">
        <v>0.31383529310000002</v>
      </c>
      <c r="B256" s="17">
        <v>3.7098799999999998E-5</v>
      </c>
      <c r="C256" s="17">
        <v>4.1441199999999999E-5</v>
      </c>
      <c r="E256" s="3">
        <f ca="1">0.000001*0.0000478181*($I$4*Crysol!G256+$I$5*Crysol!H256+$I$6*Crysol!I256)-$I$7</f>
        <v>6.8123470959122632E-6</v>
      </c>
      <c r="F256" s="3">
        <f t="shared" ca="1" si="15"/>
        <v>0.53411180846102868</v>
      </c>
      <c r="K256" s="20">
        <v>0.31383529310000002</v>
      </c>
      <c r="L256" s="20">
        <v>2.75832E-5</v>
      </c>
      <c r="M256" s="20">
        <v>4.4714900000000001E-5</v>
      </c>
      <c r="O256" s="3">
        <f ca="1">0.000001*0.0000478181*($S$4*Crysol!G256+$S$5*Crysol!H256+$S$6*Crysol!I256)-$S$7</f>
        <v>5.2312626265744684E-5</v>
      </c>
      <c r="P256" s="3">
        <f t="shared" ca="1" si="16"/>
        <v>0.30586061230553219</v>
      </c>
      <c r="U256" s="22">
        <v>0.31383529310000002</v>
      </c>
      <c r="V256" s="22">
        <v>1.47069E-4</v>
      </c>
      <c r="W256" s="22">
        <v>4.4992099999999999E-5</v>
      </c>
      <c r="Y256" s="3">
        <f ca="1">0.000001*0.0000478181*($AC$4*Crysol!G256+$AC$5*Crysol!H256+$AC$6*Crysol!I256)-$AC$7</f>
        <v>1.4314674153522952E-4</v>
      </c>
      <c r="Z256" s="3">
        <f t="shared" ca="1" si="17"/>
        <v>7.5997602072444487E-3</v>
      </c>
      <c r="AE256" s="24">
        <v>0.31383529310000002</v>
      </c>
      <c r="AF256" s="24">
        <v>4.8522410000000001E-4</v>
      </c>
      <c r="AG256" s="24">
        <v>4.3668399999999997E-5</v>
      </c>
      <c r="AI256" s="3">
        <f ca="1">0.000001*0.0000478181*($AM$4*Crysol!G256+$AM$5*Crysol!H256+$AM$6*Crysol!I256)-$AM$7</f>
        <v>4.7659663748049464E-4</v>
      </c>
      <c r="AJ256" s="3">
        <f t="shared" ca="1" si="18"/>
        <v>3.903297046528853E-2</v>
      </c>
      <c r="AO256" s="26">
        <v>0.31383529310000002</v>
      </c>
      <c r="AP256" s="26">
        <v>7.7413320000000005E-4</v>
      </c>
      <c r="AQ256" s="26">
        <v>5.4750100000000003E-5</v>
      </c>
      <c r="AS256" s="3">
        <f ca="1">0.000001*0.0000478181*($AW$4*Crysol!G256+$AW$5*Crysol!H256+$AW$6*Crysol!I256)-$AW$7</f>
        <v>8.5216150638021807E-4</v>
      </c>
      <c r="AT256" s="3">
        <f t="shared" ca="1" si="19"/>
        <v>2.0311150662696389</v>
      </c>
    </row>
    <row r="257" spans="1:46" x14ac:dyDescent="0.25">
      <c r="A257" s="17">
        <v>0.31501495839999999</v>
      </c>
      <c r="B257" s="17">
        <v>-2.3541999999999998E-6</v>
      </c>
      <c r="C257" s="17">
        <v>4.2779299999999999E-5</v>
      </c>
      <c r="E257" s="3">
        <f ca="1">0.000001*0.0000478181*($I$4*Crysol!G257+$I$5*Crysol!H257+$I$6*Crysol!I257)-$I$7</f>
        <v>6.7674440813991057E-6</v>
      </c>
      <c r="F257" s="3">
        <f t="shared" ca="1" si="15"/>
        <v>4.5465178140448828E-2</v>
      </c>
      <c r="K257" s="20">
        <v>0.31501495839999999</v>
      </c>
      <c r="L257" s="20">
        <v>3.7987600000000002E-5</v>
      </c>
      <c r="M257" s="20">
        <v>4.4161E-5</v>
      </c>
      <c r="O257" s="3">
        <f ca="1">0.000001*0.0000478181*($S$4*Crysol!G257+$S$5*Crysol!H257+$S$6*Crysol!I257)-$S$7</f>
        <v>5.207801350664708E-5</v>
      </c>
      <c r="P257" s="3">
        <f t="shared" ca="1" si="16"/>
        <v>0.10180513365896314</v>
      </c>
      <c r="U257" s="22">
        <v>0.31501495839999999</v>
      </c>
      <c r="V257" s="22">
        <v>2.2824410000000001E-4</v>
      </c>
      <c r="W257" s="22">
        <v>4.4194099999999998E-5</v>
      </c>
      <c r="Y257" s="3">
        <f ca="1">0.000001*0.0000478181*($AC$4*Crysol!G257+$AC$5*Crysol!H257+$AC$6*Crysol!I257)-$AC$7</f>
        <v>1.423477359366002E-4</v>
      </c>
      <c r="Z257" s="3">
        <f t="shared" ca="1" si="17"/>
        <v>3.7776435246867832</v>
      </c>
      <c r="AE257" s="24">
        <v>0.31501495839999999</v>
      </c>
      <c r="AF257" s="24">
        <v>5.1755059999999996E-4</v>
      </c>
      <c r="AG257" s="24">
        <v>4.2973099999999997E-5</v>
      </c>
      <c r="AI257" s="3">
        <f ca="1">0.000001*0.0000478181*($AM$4*Crysol!G257+$AM$5*Crysol!H257+$AM$6*Crysol!I257)-$AM$7</f>
        <v>4.7461889442264771E-4</v>
      </c>
      <c r="AJ257" s="3">
        <f t="shared" ca="1" si="18"/>
        <v>0.99807440069356756</v>
      </c>
      <c r="AO257" s="26">
        <v>0.31501495839999999</v>
      </c>
      <c r="AP257" s="26">
        <v>6.5741439999999996E-4</v>
      </c>
      <c r="AQ257" s="26">
        <v>5.6689800000000001E-5</v>
      </c>
      <c r="AS257" s="3">
        <f ca="1">0.000001*0.0000478181*($AW$4*Crysol!G257+$AW$5*Crysol!H257+$AW$6*Crysol!I257)-$AW$7</f>
        <v>8.4844387950830976E-4</v>
      </c>
      <c r="AT257" s="3">
        <f t="shared" ca="1" si="19"/>
        <v>11.355099264997889</v>
      </c>
    </row>
    <row r="258" spans="1:46" x14ac:dyDescent="0.25">
      <c r="A258" s="17">
        <v>0.31619462370000001</v>
      </c>
      <c r="B258" s="17">
        <v>-2.8477900000000001E-5</v>
      </c>
      <c r="C258" s="17">
        <v>4.3244000000000001E-5</v>
      </c>
      <c r="E258" s="3">
        <f ca="1">0.000001*0.0000478181*($I$4*Crysol!G258+$I$5*Crysol!H258+$I$6*Crysol!I258)-$I$7</f>
        <v>6.7225410668859449E-6</v>
      </c>
      <c r="F258" s="3">
        <f t="shared" ca="1" si="15"/>
        <v>0.66258941433720209</v>
      </c>
      <c r="K258" s="20">
        <v>0.31619462370000001</v>
      </c>
      <c r="L258" s="20">
        <v>-1.40613E-5</v>
      </c>
      <c r="M258" s="20">
        <v>4.46681E-5</v>
      </c>
      <c r="O258" s="3">
        <f ca="1">0.000001*0.0000478181*($S$4*Crysol!G258+$S$5*Crysol!H258+$S$6*Crysol!I258)-$S$7</f>
        <v>5.1843400747549462E-5</v>
      </c>
      <c r="P258" s="3">
        <f t="shared" ca="1" si="16"/>
        <v>2.1768967214069868</v>
      </c>
      <c r="U258" s="22">
        <v>0.31619462370000001</v>
      </c>
      <c r="V258" s="22">
        <v>1.046194E-4</v>
      </c>
      <c r="W258" s="22">
        <v>4.44241E-5</v>
      </c>
      <c r="Y258" s="3">
        <f ca="1">0.000001*0.0000478181*($AC$4*Crysol!G258+$AC$5*Crysol!H258+$AC$6*Crysol!I258)-$AC$7</f>
        <v>1.4154873033797079E-4</v>
      </c>
      <c r="Z258" s="3">
        <f t="shared" ca="1" si="17"/>
        <v>0.69104382192161229</v>
      </c>
      <c r="AE258" s="24">
        <v>0.31619462370000001</v>
      </c>
      <c r="AF258" s="24">
        <v>4.5648629999999997E-4</v>
      </c>
      <c r="AG258" s="24">
        <v>4.4426099999999998E-5</v>
      </c>
      <c r="AI258" s="3">
        <f ca="1">0.000001*0.0000478181*($AM$4*Crysol!G258+$AM$5*Crysol!H258+$AM$6*Crysol!I258)-$AM$7</f>
        <v>4.7264115136480078E-4</v>
      </c>
      <c r="AJ258" s="3">
        <f t="shared" ca="1" si="18"/>
        <v>0.13222986467704317</v>
      </c>
      <c r="AO258" s="26">
        <v>0.31619462370000001</v>
      </c>
      <c r="AP258" s="26">
        <v>7.1036370000000001E-4</v>
      </c>
      <c r="AQ258" s="26">
        <v>5.6381900000000003E-5</v>
      </c>
      <c r="AS258" s="3">
        <f ca="1">0.000001*0.0000478181*($AW$4*Crysol!G258+$AW$5*Crysol!H258+$AW$6*Crysol!I258)-$AW$7</f>
        <v>8.4472625263640156E-4</v>
      </c>
      <c r="AT258" s="3">
        <f t="shared" ca="1" si="19"/>
        <v>5.6790681210237164</v>
      </c>
    </row>
    <row r="259" spans="1:46" x14ac:dyDescent="0.25">
      <c r="A259" s="17">
        <v>0.31737422939999999</v>
      </c>
      <c r="B259" s="17">
        <v>3.4177899999999997E-5</v>
      </c>
      <c r="C259" s="17">
        <v>4.3843700000000002E-5</v>
      </c>
      <c r="E259" s="3">
        <f ca="1">0.000001*0.0000478181*($I$4*Crysol!G259+$I$5*Crysol!H259+$I$6*Crysol!I259)-$I$7</f>
        <v>6.677640320999033E-6</v>
      </c>
      <c r="F259" s="3">
        <f t="shared" ca="1" si="15"/>
        <v>0.39342250086188313</v>
      </c>
      <c r="K259" s="20">
        <v>0.31737422939999999</v>
      </c>
      <c r="L259" s="20">
        <v>1.000393E-4</v>
      </c>
      <c r="M259" s="20">
        <v>4.38985E-5</v>
      </c>
      <c r="O259" s="3">
        <f ca="1">0.000001*0.0000478181*($S$4*Crysol!G259+$S$5*Crysol!H259+$S$6*Crysol!I259)-$S$7</f>
        <v>5.1608799841746523E-5</v>
      </c>
      <c r="P259" s="3">
        <f t="shared" ca="1" si="16"/>
        <v>1.2171344271999935</v>
      </c>
      <c r="U259" s="22">
        <v>0.31737422939999999</v>
      </c>
      <c r="V259" s="22">
        <v>1.8695929999999999E-4</v>
      </c>
      <c r="W259" s="22">
        <v>4.4666999999999998E-5</v>
      </c>
      <c r="Y259" s="3">
        <f ca="1">0.000001*0.0000478181*($AC$4*Crysol!G259+$AC$5*Crysol!H259+$AC$6*Crysol!I259)-$AC$7</f>
        <v>1.407497651073455E-4</v>
      </c>
      <c r="Z259" s="3">
        <f t="shared" ca="1" si="17"/>
        <v>1.0702608155485773</v>
      </c>
      <c r="AE259" s="24">
        <v>0.31737422939999999</v>
      </c>
      <c r="AF259" s="24">
        <v>5.6164430000000003E-4</v>
      </c>
      <c r="AG259" s="24">
        <v>4.5167499999999997E-5</v>
      </c>
      <c r="AI259" s="3">
        <f ca="1">0.000001*0.0000478181*($AM$4*Crysol!G259+$AM$5*Crysol!H259+$AM$6*Crysol!I259)-$AM$7</f>
        <v>4.7066350822808078E-4</v>
      </c>
      <c r="AJ259" s="3">
        <f t="shared" ca="1" si="18"/>
        <v>4.0573952605416705</v>
      </c>
      <c r="AO259" s="26">
        <v>0.31737422939999999</v>
      </c>
      <c r="AP259" s="26">
        <v>7.1334239999999998E-4</v>
      </c>
      <c r="AQ259" s="26">
        <v>5.5389400000000002E-5</v>
      </c>
      <c r="AS259" s="3">
        <f ca="1">0.000001*0.0000478181*($AW$4*Crysol!G259+$AW$5*Crysol!H259+$AW$6*Crysol!I259)-$AW$7</f>
        <v>8.4100881358943093E-4</v>
      </c>
      <c r="AT259" s="3">
        <f t="shared" ca="1" si="19"/>
        <v>5.3125128706193152</v>
      </c>
    </row>
    <row r="260" spans="1:46" x14ac:dyDescent="0.25">
      <c r="A260" s="17">
        <v>0.31855383520000002</v>
      </c>
      <c r="B260" s="17">
        <v>6.6801699999999994E-5</v>
      </c>
      <c r="C260" s="17">
        <v>4.42415E-5</v>
      </c>
      <c r="E260" s="3">
        <f ca="1">0.000001*0.0000478181*($I$4*Crysol!G260+$I$5*Crysol!H260+$I$6*Crysol!I260)-$I$7</f>
        <v>6.6327395713057007E-6</v>
      </c>
      <c r="F260" s="3">
        <f t="shared" ref="F260:F298" ca="1" si="20">(B260-E260)^2/C260^2</f>
        <v>1.8496319964777523</v>
      </c>
      <c r="K260" s="20">
        <v>0.31855383520000002</v>
      </c>
      <c r="L260" s="20">
        <v>6.9053400000000005E-5</v>
      </c>
      <c r="M260" s="20">
        <v>4.5672800000000001E-5</v>
      </c>
      <c r="O260" s="3">
        <f ca="1">0.000001*0.0000478181*($S$4*Crysol!G260+$S$5*Crysol!H260+$S$6*Crysol!I260)-$S$7</f>
        <v>5.1374198916055536E-5</v>
      </c>
      <c r="P260" s="3">
        <f t="shared" ref="P260:P298" ca="1" si="21">(L260-O260)^2/M260^2</f>
        <v>0.14983386997348161</v>
      </c>
      <c r="U260" s="22">
        <v>0.31855383520000002</v>
      </c>
      <c r="V260" s="22">
        <v>1.7979030000000001E-4</v>
      </c>
      <c r="W260" s="22">
        <v>4.7036100000000002E-5</v>
      </c>
      <c r="Y260" s="3">
        <f ca="1">0.000001*0.0000478181*($AC$4*Crysol!G260+$AC$5*Crysol!H260+$AC$6*Crysol!I260)-$AC$7</f>
        <v>1.3995079980898869E-4</v>
      </c>
      <c r="Z260" s="3">
        <f t="shared" ref="Z260:Z298" ca="1" si="22">(V260-Y260)^2/W260^2</f>
        <v>0.71740624453978152</v>
      </c>
      <c r="AE260" s="24">
        <v>0.31855383520000002</v>
      </c>
      <c r="AF260" s="24">
        <v>5.1905579999999998E-4</v>
      </c>
      <c r="AG260" s="24">
        <v>4.4498400000000001E-5</v>
      </c>
      <c r="AI260" s="3">
        <f ca="1">0.000001*0.0000478181*($AM$4*Crysol!G260+$AM$5*Crysol!H260+$AM$6*Crysol!I260)-$AM$7</f>
        <v>4.6868586492370795E-4</v>
      </c>
      <c r="AJ260" s="3">
        <f t="shared" ref="AJ260:AJ298" ca="1" si="23">(AF260-AI260)^2/AG260^2</f>
        <v>1.2813093370833599</v>
      </c>
      <c r="AO260" s="26">
        <v>0.31855383520000002</v>
      </c>
      <c r="AP260" s="26">
        <v>7.7488899999999996E-4</v>
      </c>
      <c r="AQ260" s="26">
        <v>6.1184299999999996E-5</v>
      </c>
      <c r="AS260" s="3">
        <f ca="1">0.000001*0.0000478181*($AW$4*Crysol!G260+$AW$5*Crysol!H260+$AW$6*Crysol!I260)-$AW$7</f>
        <v>8.3729137422731818E-4</v>
      </c>
      <c r="AT260" s="3">
        <f t="shared" ref="AT260:AT298" ca="1" si="24">(AP260-AS260)^2/AQ260^2</f>
        <v>1.0402129013233177</v>
      </c>
    </row>
    <row r="261" spans="1:46" x14ac:dyDescent="0.25">
      <c r="A261" s="17">
        <v>0.31973341109999998</v>
      </c>
      <c r="B261" s="17">
        <v>-1.9737399999999998E-5</v>
      </c>
      <c r="C261" s="17">
        <v>4.3497700000000002E-5</v>
      </c>
      <c r="E261" s="3">
        <f ca="1">0.000001*0.0000478181*($I$4*Crysol!G261+$I$5*Crysol!H261+$I$6*Crysol!I261)-$I$7</f>
        <v>6.5878399597319149E-6</v>
      </c>
      <c r="F261" s="3">
        <f t="shared" ca="1" si="20"/>
        <v>0.36627905902473801</v>
      </c>
      <c r="K261" s="20">
        <v>0.31973341109999998</v>
      </c>
      <c r="L261" s="20">
        <v>1.9619900000000002E-5</v>
      </c>
      <c r="M261" s="20">
        <v>4.6413799999999999E-5</v>
      </c>
      <c r="O261" s="3">
        <f ca="1">0.000001*0.0000478181*($S$4*Crysol!G261+$S$5*Crysol!H261+$S$6*Crysol!I261)-$S$7</f>
        <v>5.1139603936899947E-5</v>
      </c>
      <c r="P261" s="3">
        <f t="shared" ca="1" si="21"/>
        <v>0.46117951262993517</v>
      </c>
      <c r="U261" s="22">
        <v>0.31973341109999998</v>
      </c>
      <c r="V261" s="22">
        <v>1.023291E-4</v>
      </c>
      <c r="W261" s="22">
        <v>4.5244399999999997E-5</v>
      </c>
      <c r="Y261" s="3">
        <f ca="1">0.000001*0.0000478181*($AC$4*Crysol!G261+$AC$5*Crysol!H261+$AC$6*Crysol!I261)-$AC$7</f>
        <v>1.391518547623655E-4</v>
      </c>
      <c r="Z261" s="3">
        <f t="shared" ca="1" si="22"/>
        <v>0.66237340171900627</v>
      </c>
      <c r="AE261" s="24">
        <v>0.31973341109999998</v>
      </c>
      <c r="AF261" s="24">
        <v>4.4686759999999998E-4</v>
      </c>
      <c r="AG261" s="24">
        <v>4.3678199999999998E-5</v>
      </c>
      <c r="AI261" s="3">
        <f ca="1">0.000001*0.0000478181*($AM$4*Crysol!G261+$AM$5*Crysol!H261+$AM$6*Crysol!I261)-$AM$7</f>
        <v>4.6670827174755152E-4</v>
      </c>
      <c r="AJ261" s="3">
        <f t="shared" ca="1" si="23"/>
        <v>0.20633993000357972</v>
      </c>
      <c r="AO261" s="26">
        <v>0.31973341109999998</v>
      </c>
      <c r="AP261" s="26">
        <v>6.215557E-4</v>
      </c>
      <c r="AQ261" s="26">
        <v>5.9361499999999997E-5</v>
      </c>
      <c r="AS261" s="3">
        <f ca="1">0.000001*0.0000478181*($AW$4*Crysol!G261+$AW$5*Crysol!H261+$AW$6*Crysol!I261)-$AW$7</f>
        <v>8.3357402909281649E-4</v>
      </c>
      <c r="AT261" s="3">
        <f t="shared" ca="1" si="24"/>
        <v>12.756662978799945</v>
      </c>
    </row>
    <row r="262" spans="1:46" x14ac:dyDescent="0.25">
      <c r="A262" s="17">
        <v>0.32091295720000002</v>
      </c>
      <c r="B262" s="17">
        <v>-2.7628300000000001E-5</v>
      </c>
      <c r="C262" s="17">
        <v>4.74062E-5</v>
      </c>
      <c r="E262" s="3">
        <f ca="1">0.000001*0.0000478181*($I$4*Crysol!G262+$I$5*Crysol!H262+$I$6*Crysol!I262)-$I$7</f>
        <v>6.5475881509109689E-6</v>
      </c>
      <c r="F262" s="3">
        <f t="shared" ca="1" si="20"/>
        <v>0.51971988123704738</v>
      </c>
      <c r="K262" s="20">
        <v>0.32091295720000002</v>
      </c>
      <c r="L262" s="20">
        <v>-5.40874E-5</v>
      </c>
      <c r="M262" s="20">
        <v>4.6640400000000002E-5</v>
      </c>
      <c r="O262" s="3">
        <f ca="1">0.000001*0.0000478181*($S$4*Crysol!G262+$S$5*Crysol!H262+$S$6*Crysol!I262)-$S$7</f>
        <v>5.0931363855569105E-5</v>
      </c>
      <c r="P262" s="3">
        <f t="shared" ca="1" si="21"/>
        <v>5.0700153159051178</v>
      </c>
      <c r="U262" s="22">
        <v>0.32091295720000002</v>
      </c>
      <c r="V262" s="22">
        <v>1.057233E-4</v>
      </c>
      <c r="W262" s="22">
        <v>4.3468099999999998E-5</v>
      </c>
      <c r="Y262" s="3">
        <f ca="1">0.000001*0.0000478181*($AC$4*Crysol!G262+$AC$5*Crysol!H262+$AC$6*Crysol!I262)-$AC$7</f>
        <v>1.3845845378279232E-4</v>
      </c>
      <c r="Z262" s="3">
        <f t="shared" ca="1" si="22"/>
        <v>0.56713631363229067</v>
      </c>
      <c r="AE262" s="24">
        <v>0.32091295720000002</v>
      </c>
      <c r="AF262" s="24">
        <v>5.2349259999999996E-4</v>
      </c>
      <c r="AG262" s="24">
        <v>4.6054199999999997E-5</v>
      </c>
      <c r="AI262" s="3">
        <f ca="1">0.000001*0.0000478181*($AM$4*Crysol!G262+$AM$5*Crysol!H262+$AM$6*Crysol!I262)-$AM$7</f>
        <v>4.6504397812387649E-4</v>
      </c>
      <c r="AJ262" s="3">
        <f t="shared" ca="1" si="23"/>
        <v>1.61068296694941</v>
      </c>
      <c r="AO262" s="26">
        <v>0.32091295720000002</v>
      </c>
      <c r="AP262" s="26">
        <v>6.8429890000000005E-4</v>
      </c>
      <c r="AQ262" s="26">
        <v>6.1058500000000005E-5</v>
      </c>
      <c r="AS262" s="3">
        <f ca="1">0.000001*0.0000478181*($AW$4*Crysol!G262+$AW$5*Crysol!H262+$AW$6*Crysol!I262)-$AW$7</f>
        <v>8.3053449332676395E-4</v>
      </c>
      <c r="AT262" s="3">
        <f t="shared" ca="1" si="24"/>
        <v>5.7360631128600374</v>
      </c>
    </row>
    <row r="263" spans="1:46" x14ac:dyDescent="0.25">
      <c r="A263" s="17">
        <v>0.32209247349999998</v>
      </c>
      <c r="B263" s="17">
        <v>4.0417200000000003E-5</v>
      </c>
      <c r="C263" s="17">
        <v>4.7189099999999999E-5</v>
      </c>
      <c r="E263" s="3">
        <f ca="1">0.000001*0.0000478181*($I$4*Crysol!G263+$I$5*Crysol!H263+$I$6*Crysol!I263)-$I$7</f>
        <v>6.5086941793869096E-6</v>
      </c>
      <c r="F263" s="3">
        <f t="shared" ca="1" si="20"/>
        <v>0.51633779651122003</v>
      </c>
      <c r="K263" s="20">
        <v>0.32209247349999998</v>
      </c>
      <c r="L263" s="20">
        <v>4.0666300000000001E-5</v>
      </c>
      <c r="M263" s="20">
        <v>4.5084299999999998E-5</v>
      </c>
      <c r="O263" s="3">
        <f ca="1">0.000001*0.0000478181*($S$4*Crysol!G263+$S$5*Crysol!H263+$S$6*Crysol!I263)-$S$7</f>
        <v>5.0730822896188674E-5</v>
      </c>
      <c r="P263" s="3">
        <f t="shared" ca="1" si="21"/>
        <v>4.9835144559593064E-2</v>
      </c>
      <c r="U263" s="22">
        <v>0.32209247349999998</v>
      </c>
      <c r="V263" s="22">
        <v>1.312606E-4</v>
      </c>
      <c r="W263" s="22">
        <v>5.0099499999999997E-5</v>
      </c>
      <c r="Y263" s="3">
        <f ca="1">0.000001*0.0000478181*($AC$4*Crysol!G263+$AC$5*Crysol!H263+$AC$6*Crysol!I263)-$AC$7</f>
        <v>1.3779588314052698E-4</v>
      </c>
      <c r="Z263" s="3">
        <f t="shared" ca="1" si="22"/>
        <v>1.701617851448628E-2</v>
      </c>
      <c r="AE263" s="24">
        <v>0.32209247349999998</v>
      </c>
      <c r="AF263" s="24">
        <v>5.4027700000000003E-4</v>
      </c>
      <c r="AG263" s="24">
        <v>4.8802299999999999E-5</v>
      </c>
      <c r="AI263" s="3">
        <f ca="1">0.000001*0.0000478181*($AM$4*Crysol!G263+$AM$5*Crysol!H263+$AM$6*Crysol!I263)-$AM$7</f>
        <v>4.6347119496876793E-4</v>
      </c>
      <c r="AJ263" s="3">
        <f t="shared" ca="1" si="23"/>
        <v>2.4768945092521455</v>
      </c>
      <c r="AO263" s="26">
        <v>0.32209247349999998</v>
      </c>
      <c r="AP263" s="26">
        <v>6.7671310000000004E-4</v>
      </c>
      <c r="AQ263" s="26">
        <v>6.3371699999999995E-5</v>
      </c>
      <c r="AS263" s="3">
        <f ca="1">0.000001*0.0000478181*($AW$4*Crysol!G263+$AW$5*Crysol!H263+$AW$6*Crysol!I263)-$AW$7</f>
        <v>8.2769292627169432E-4</v>
      </c>
      <c r="AT263" s="3">
        <f t="shared" ca="1" si="24"/>
        <v>5.6760619577519433</v>
      </c>
    </row>
    <row r="264" spans="1:46" x14ac:dyDescent="0.25">
      <c r="A264" s="17">
        <v>0.32327196000000002</v>
      </c>
      <c r="B264" s="17">
        <v>2.9451400000000001E-5</v>
      </c>
      <c r="C264" s="17">
        <v>4.5917700000000003E-5</v>
      </c>
      <c r="E264" s="3">
        <f ca="1">0.000001*0.0000478181*($I$4*Crysol!G264+$I$5*Crysol!H264+$I$6*Crysol!I264)-$I$7</f>
        <v>6.4698011905032313E-6</v>
      </c>
      <c r="F264" s="3">
        <f t="shared" ca="1" si="20"/>
        <v>0.2504956711647589</v>
      </c>
      <c r="K264" s="20">
        <v>0.32327196000000002</v>
      </c>
      <c r="L264" s="20">
        <v>1.160529E-4</v>
      </c>
      <c r="M264" s="20">
        <v>4.9125899999999997E-5</v>
      </c>
      <c r="O264" s="3">
        <f ca="1">0.000001*0.0000478181*($S$4*Crysol!G264+$S$5*Crysol!H264+$S$6*Crysol!I264)-$S$7</f>
        <v>5.0530287003394072E-5</v>
      </c>
      <c r="P264" s="3">
        <f t="shared" ca="1" si="21"/>
        <v>1.7789403143985656</v>
      </c>
      <c r="U264" s="22">
        <v>0.32327196000000002</v>
      </c>
      <c r="V264" s="22">
        <v>1.9641630000000001E-4</v>
      </c>
      <c r="W264" s="22">
        <v>4.7698599999999998E-5</v>
      </c>
      <c r="Y264" s="3">
        <f ca="1">0.000001*0.0000478181*($AC$4*Crysol!G264+$AC$5*Crysol!H264+$AC$6*Crysol!I264)-$AC$7</f>
        <v>1.3713332923783969E-4</v>
      </c>
      <c r="Z264" s="3">
        <f t="shared" ca="1" si="22"/>
        <v>1.5447160281248671</v>
      </c>
      <c r="AE264" s="24">
        <v>0.32327196000000002</v>
      </c>
      <c r="AF264" s="24">
        <v>5.6956599999999997E-4</v>
      </c>
      <c r="AG264" s="24">
        <v>4.86022E-5</v>
      </c>
      <c r="AI264" s="3">
        <f ca="1">0.000001*0.0000478181*($AM$4*Crysol!G264+$AM$5*Crysol!H264+$AM$6*Crysol!I264)-$AM$7</f>
        <v>4.6189845154938656E-4</v>
      </c>
      <c r="AJ264" s="3">
        <f t="shared" ca="1" si="23"/>
        <v>4.907471571022489</v>
      </c>
      <c r="AO264" s="26">
        <v>0.32327196000000002</v>
      </c>
      <c r="AP264" s="26">
        <v>7.0586830000000001E-4</v>
      </c>
      <c r="AQ264" s="26">
        <v>6.3965600000000003E-5</v>
      </c>
      <c r="AS264" s="3">
        <f ca="1">0.000001*0.0000478181*($AW$4*Crysol!G264+$AW$5*Crysol!H264+$AW$6*Crysol!I264)-$AW$7</f>
        <v>8.2485143100766135E-4</v>
      </c>
      <c r="AT264" s="3">
        <f t="shared" ca="1" si="24"/>
        <v>3.4600137946007719</v>
      </c>
    </row>
    <row r="265" spans="1:46" x14ac:dyDescent="0.25">
      <c r="A265" s="17">
        <v>0.32445141669999999</v>
      </c>
      <c r="B265" s="17">
        <v>1.9309999999999998E-6</v>
      </c>
      <c r="C265" s="17">
        <v>4.8457900000000002E-5</v>
      </c>
      <c r="E265" s="3">
        <f ca="1">0.000001*0.0000478181*($I$4*Crysol!G265+$I$5*Crysol!H265+$I$6*Crysol!I265)-$I$7</f>
        <v>6.4309091842599391E-6</v>
      </c>
      <c r="F265" s="3">
        <f t="shared" ca="1" si="20"/>
        <v>8.6233957886177048E-3</v>
      </c>
      <c r="K265" s="20">
        <v>0.32445141669999999</v>
      </c>
      <c r="L265" s="20">
        <v>8.8918000000000001E-6</v>
      </c>
      <c r="M265" s="20">
        <v>4.9493100000000002E-5</v>
      </c>
      <c r="O265" s="3">
        <f ca="1">0.000001*0.0000478181*($S$4*Crysol!G265+$S$5*Crysol!H265+$S$6*Crysol!I265)-$S$7</f>
        <v>5.0329756177185327E-5</v>
      </c>
      <c r="P265" s="3">
        <f t="shared" ca="1" si="21"/>
        <v>0.70098276506289403</v>
      </c>
      <c r="U265" s="22">
        <v>0.32445141669999999</v>
      </c>
      <c r="V265" s="22">
        <v>1.4437869999999999E-4</v>
      </c>
      <c r="W265" s="22">
        <v>5.1955500000000001E-5</v>
      </c>
      <c r="Y265" s="3">
        <f ca="1">0.000001*0.0000478181*($AC$4*Crysol!G265+$AC$5*Crysol!H265+$AC$6*Crysol!I265)-$AC$7</f>
        <v>1.3647079207473043E-4</v>
      </c>
      <c r="Z265" s="3">
        <f t="shared" ca="1" si="22"/>
        <v>2.3166485345150079E-2</v>
      </c>
      <c r="AE265" s="24">
        <v>0.32445141669999999</v>
      </c>
      <c r="AF265" s="24">
        <v>4.3977259999999999E-4</v>
      </c>
      <c r="AG265" s="24">
        <v>4.8432600000000001E-5</v>
      </c>
      <c r="AI265" s="3">
        <f ca="1">0.000001*0.0000478181*($AM$4*Crysol!G265+$AM$5*Crysol!H265+$AM$6*Crysol!I265)-$AM$7</f>
        <v>4.6032574786573254E-4</v>
      </c>
      <c r="AJ265" s="3">
        <f t="shared" ca="1" si="23"/>
        <v>0.18008648678255484</v>
      </c>
      <c r="AO265" s="26">
        <v>0.32445141669999999</v>
      </c>
      <c r="AP265" s="26">
        <v>6.6305230000000001E-4</v>
      </c>
      <c r="AQ265" s="26">
        <v>6.2291400000000005E-5</v>
      </c>
      <c r="AS265" s="3">
        <f ca="1">0.000001*0.0000478181*($AW$4*Crysol!G265+$AW$5*Crysol!H265+$AW$6*Crysol!I265)-$AW$7</f>
        <v>8.2201000753466557E-4</v>
      </c>
      <c r="AT265" s="3">
        <f t="shared" ca="1" si="24"/>
        <v>6.5118891355655091</v>
      </c>
    </row>
    <row r="266" spans="1:46" x14ac:dyDescent="0.25">
      <c r="A266" s="17">
        <v>0.32563087340000002</v>
      </c>
      <c r="B266" s="17">
        <v>-8.1470600000000006E-5</v>
      </c>
      <c r="C266" s="17">
        <v>4.5612999999999998E-5</v>
      </c>
      <c r="E266" s="3">
        <f ca="1">0.000001*0.0000478181*($I$4*Crysol!G266+$I$5*Crysol!H266+$I$6*Crysol!I266)-$I$7</f>
        <v>6.392017178016647E-6</v>
      </c>
      <c r="F266" s="3">
        <f t="shared" ca="1" si="20"/>
        <v>3.7104877058682519</v>
      </c>
      <c r="K266" s="20">
        <v>0.32563087340000002</v>
      </c>
      <c r="L266" s="20">
        <v>2.4073399999999999E-5</v>
      </c>
      <c r="M266" s="20">
        <v>4.8962799999999998E-5</v>
      </c>
      <c r="O266" s="3">
        <f ca="1">0.000001*0.0000478181*($S$4*Crysol!G266+$S$5*Crysol!H266+$S$6*Crysol!I266)-$S$7</f>
        <v>5.0129225350976568E-5</v>
      </c>
      <c r="P266" s="3">
        <f t="shared" ca="1" si="21"/>
        <v>0.28318952042785472</v>
      </c>
      <c r="U266" s="22">
        <v>0.32563087340000002</v>
      </c>
      <c r="V266" s="22">
        <v>6.4318200000000004E-5</v>
      </c>
      <c r="W266" s="22">
        <v>4.9650700000000002E-5</v>
      </c>
      <c r="Y266" s="3">
        <f ca="1">0.000001*0.0000478181*($AC$4*Crysol!G266+$AC$5*Crysol!H266+$AC$6*Crysol!I266)-$AC$7</f>
        <v>1.3580825491162117E-4</v>
      </c>
      <c r="Z266" s="3">
        <f t="shared" ca="1" si="22"/>
        <v>2.073196704158855</v>
      </c>
      <c r="AE266" s="24">
        <v>0.32563087340000002</v>
      </c>
      <c r="AF266" s="24">
        <v>4.3923999999999998E-4</v>
      </c>
      <c r="AG266" s="24">
        <v>4.7907300000000001E-5</v>
      </c>
      <c r="AI266" s="3">
        <f ca="1">0.000001*0.0000478181*($AM$4*Crysol!G266+$AM$5*Crysol!H266+$AM$6*Crysol!I266)-$AM$7</f>
        <v>4.5875304418207841E-4</v>
      </c>
      <c r="AJ266" s="3">
        <f t="shared" ca="1" si="23"/>
        <v>0.16590010670730324</v>
      </c>
      <c r="AO266" s="26">
        <v>0.32563087340000002</v>
      </c>
      <c r="AP266" s="26">
        <v>6.5412870000000004E-4</v>
      </c>
      <c r="AQ266" s="26">
        <v>6.6865099999999998E-5</v>
      </c>
      <c r="AS266" s="3">
        <f ca="1">0.000001*0.0000478181*($AW$4*Crysol!G266+$AW$5*Crysol!H266+$AW$6*Crysol!I266)-$AW$7</f>
        <v>8.191685840616698E-4</v>
      </c>
      <c r="AT266" s="3">
        <f t="shared" ca="1" si="24"/>
        <v>6.092265518121061</v>
      </c>
    </row>
    <row r="267" spans="1:46" x14ac:dyDescent="0.25">
      <c r="A267" s="17">
        <v>0.3268102705</v>
      </c>
      <c r="B267" s="17">
        <v>7.4377500000000004E-5</v>
      </c>
      <c r="C267" s="17">
        <v>5.1313899999999997E-5</v>
      </c>
      <c r="E267" s="3">
        <f ca="1">0.000001*0.0000478181*($I$4*Crysol!G267+$I$5*Crysol!H267+$I$6*Crysol!I267)-$I$7</f>
        <v>6.3531271370541287E-6</v>
      </c>
      <c r="F267" s="3">
        <f t="shared" ca="1" si="20"/>
        <v>1.7573531579426971</v>
      </c>
      <c r="K267" s="20">
        <v>0.3268102705</v>
      </c>
      <c r="L267" s="20">
        <v>-7.88445E-5</v>
      </c>
      <c r="M267" s="20">
        <v>5.2082500000000002E-5</v>
      </c>
      <c r="O267" s="3">
        <f ca="1">0.000001*0.0000478181*($S$4*Crysol!G267+$S$5*Crysol!H267+$S$6*Crysol!I267)-$S$7</f>
        <v>4.9928704657939529E-5</v>
      </c>
      <c r="P267" s="3">
        <f t="shared" ca="1" si="21"/>
        <v>6.113182516285999</v>
      </c>
      <c r="U267" s="22">
        <v>0.3268102705</v>
      </c>
      <c r="V267" s="22">
        <v>1.042907E-4</v>
      </c>
      <c r="W267" s="22">
        <v>5.2332800000000001E-5</v>
      </c>
      <c r="Y267" s="3">
        <f ca="1">0.000001*0.0000478181*($AC$4*Crysol!G267+$AC$5*Crysol!H267+$AC$6*Crysol!I267)-$AC$7</f>
        <v>1.35145751227668E-4</v>
      </c>
      <c r="Z267" s="3">
        <f t="shared" ca="1" si="22"/>
        <v>0.34761987584461296</v>
      </c>
      <c r="AE267" s="24">
        <v>0.3268102705</v>
      </c>
      <c r="AF267" s="24">
        <v>4.3263230000000001E-4</v>
      </c>
      <c r="AG267" s="24">
        <v>5.05336E-5</v>
      </c>
      <c r="AI267" s="3">
        <f ca="1">0.000001*0.0000478181*($AM$4*Crysol!G267+$AM$5*Crysol!H267+$AM$6*Crysol!I267)-$AM$7</f>
        <v>4.5718041996987892E-4</v>
      </c>
      <c r="AJ267" s="3">
        <f t="shared" ca="1" si="23"/>
        <v>0.23598043503137875</v>
      </c>
      <c r="AO267" s="26">
        <v>0.3268102705</v>
      </c>
      <c r="AP267" s="26">
        <v>6.4500970000000001E-4</v>
      </c>
      <c r="AQ267" s="26">
        <v>6.2932E-5</v>
      </c>
      <c r="AS267" s="3">
        <f ca="1">0.000001*0.0000478181*($AW$4*Crysol!G267+$AW$5*Crysol!H267+$AW$6*Crysol!I267)-$AW$7</f>
        <v>8.1632730417074799E-4</v>
      </c>
      <c r="AT267" s="3">
        <f t="shared" ca="1" si="24"/>
        <v>7.4107287365609125</v>
      </c>
    </row>
    <row r="268" spans="1:46" x14ac:dyDescent="0.25">
      <c r="A268" s="17">
        <v>0.32798966769999999</v>
      </c>
      <c r="B268" s="17">
        <v>4.8538500000000003E-5</v>
      </c>
      <c r="C268" s="17">
        <v>5.1655700000000001E-5</v>
      </c>
      <c r="E268" s="3">
        <f ca="1">0.000001*0.0000478181*($I$4*Crysol!G268+$I$5*Crysol!H268+$I$6*Crysol!I268)-$I$7</f>
        <v>6.3142370927941568E-6</v>
      </c>
      <c r="F268" s="3">
        <f t="shared" ca="1" si="20"/>
        <v>0.66817104498498792</v>
      </c>
      <c r="K268" s="20">
        <v>0.32798966769999999</v>
      </c>
      <c r="L268" s="20">
        <v>5.5853799999999997E-5</v>
      </c>
      <c r="M268" s="20">
        <v>5.0261199999999999E-5</v>
      </c>
      <c r="O268" s="3">
        <f ca="1">0.000001*0.0000478181*($S$4*Crysol!G268+$S$5*Crysol!H268+$S$6*Crysol!I268)-$S$7</f>
        <v>4.9728183947900507E-5</v>
      </c>
      <c r="P268" s="3">
        <f t="shared" ca="1" si="21"/>
        <v>1.4853672279785617E-2</v>
      </c>
      <c r="U268" s="22">
        <v>0.32798966769999999</v>
      </c>
      <c r="V268" s="22">
        <v>1.473894E-4</v>
      </c>
      <c r="W268" s="22">
        <v>5.1508599999999997E-5</v>
      </c>
      <c r="Y268" s="3">
        <f ca="1">0.000001*0.0000478181*($AC$4*Crysol!G268+$AC$5*Crysol!H268+$AC$6*Crysol!I268)-$AC$7</f>
        <v>1.3448324748754171E-4</v>
      </c>
      <c r="Z268" s="3">
        <f t="shared" ca="1" si="22"/>
        <v>6.2781847816266265E-2</v>
      </c>
      <c r="AE268" s="24">
        <v>0.32798966769999999</v>
      </c>
      <c r="AF268" s="24">
        <v>4.342061E-4</v>
      </c>
      <c r="AG268" s="24">
        <v>4.7420699999999998E-5</v>
      </c>
      <c r="AI268" s="3">
        <f ca="1">0.000001*0.0000478181*($AM$4*Crysol!G268+$AM$5*Crysol!H268+$AM$6*Crysol!I268)-$AM$7</f>
        <v>4.5560779562433808E-4</v>
      </c>
      <c r="AJ268" s="3">
        <f t="shared" ca="1" si="23"/>
        <v>0.20368565567140307</v>
      </c>
      <c r="AO268" s="26">
        <v>0.32798966769999999</v>
      </c>
      <c r="AP268" s="26">
        <v>6.8309909999999998E-4</v>
      </c>
      <c r="AQ268" s="26">
        <v>6.8382500000000005E-5</v>
      </c>
      <c r="AS268" s="3">
        <f ca="1">0.000001*0.0000478181*($AW$4*Crysol!G268+$AW$5*Crysol!H268+$AW$6*Crysol!I268)-$AW$7</f>
        <v>8.1348602403891657E-4</v>
      </c>
      <c r="AT268" s="3">
        <f t="shared" ca="1" si="24"/>
        <v>3.6356170518588264</v>
      </c>
    </row>
    <row r="269" spans="1:46" x14ac:dyDescent="0.25">
      <c r="A269" s="17">
        <v>0.32916900519999998</v>
      </c>
      <c r="B269" s="17">
        <v>-1.8122300000000001E-5</v>
      </c>
      <c r="C269" s="17">
        <v>5.5223399999999997E-5</v>
      </c>
      <c r="E269" s="3">
        <f ca="1">0.000001*0.0000478181*($I$4*Crysol!G269+$I$5*Crysol!H269+$I$6*Crysol!I269)-$I$7</f>
        <v>6.2753490171124073E-6</v>
      </c>
      <c r="F269" s="3">
        <f t="shared" ca="1" si="20"/>
        <v>0.19518645433182652</v>
      </c>
      <c r="K269" s="20">
        <v>0.32916900519999998</v>
      </c>
      <c r="L269" s="20">
        <v>2.24653E-5</v>
      </c>
      <c r="M269" s="20">
        <v>5.2328599999999999E-5</v>
      </c>
      <c r="O269" s="3">
        <f ca="1">0.000001*0.0000478181*($S$4*Crysol!G269+$S$5*Crysol!H269+$S$6*Crysol!I269)-$S$7</f>
        <v>4.9527673388035141E-5</v>
      </c>
      <c r="P269" s="3">
        <f t="shared" ca="1" si="21"/>
        <v>0.26745673101071643</v>
      </c>
      <c r="U269" s="22">
        <v>0.32916900519999998</v>
      </c>
      <c r="V269" s="22">
        <v>1.2283469999999999E-4</v>
      </c>
      <c r="W269" s="22">
        <v>5.2367699999999997E-5</v>
      </c>
      <c r="Y269" s="3">
        <f ca="1">0.000001*0.0000478181*($AC$4*Crysol!G269+$AC$5*Crysol!H269+$AC$6*Crysol!I269)-$AC$7</f>
        <v>1.3382077728274456E-4</v>
      </c>
      <c r="Z269" s="3">
        <f t="shared" ca="1" si="22"/>
        <v>4.4010702368180395E-2</v>
      </c>
      <c r="AE269" s="24">
        <v>0.32916900519999998</v>
      </c>
      <c r="AF269" s="24">
        <v>5.1734670000000004E-4</v>
      </c>
      <c r="AG269" s="24">
        <v>5.1677E-5</v>
      </c>
      <c r="AI269" s="3">
        <f ca="1">0.000001*0.0000478181*($AM$4*Crysol!G269+$AM$5*Crysol!H269+$AM$6*Crysol!I269)-$AM$7</f>
        <v>4.5403525088359329E-4</v>
      </c>
      <c r="AJ269" s="3">
        <f t="shared" ca="1" si="23"/>
        <v>1.5009627724580938</v>
      </c>
      <c r="AO269" s="26">
        <v>0.32916900519999998</v>
      </c>
      <c r="AP269" s="26">
        <v>6.9226089999999997E-4</v>
      </c>
      <c r="AQ269" s="26">
        <v>6.7862300000000002E-5</v>
      </c>
      <c r="AS269" s="3">
        <f ca="1">0.000001*0.0000478181*($AW$4*Crysol!G269+$AW$5*Crysol!H269+$AW$6*Crysol!I269)-$AW$7</f>
        <v>8.106448877300685E-4</v>
      </c>
      <c r="AT269" s="3">
        <f t="shared" ca="1" si="24"/>
        <v>3.0431879840219511</v>
      </c>
    </row>
    <row r="270" spans="1:46" x14ac:dyDescent="0.25">
      <c r="A270" s="17">
        <v>0.33034834270000002</v>
      </c>
      <c r="B270" s="17">
        <v>1.3448210000000001E-4</v>
      </c>
      <c r="C270" s="17">
        <v>5.1209799999999999E-5</v>
      </c>
      <c r="E270" s="3">
        <f ca="1">0.000001*0.0000478181*($I$4*Crysol!G270+$I$5*Crysol!H270+$I$6*Crysol!I270)-$I$7</f>
        <v>6.2377870405673522E-6</v>
      </c>
      <c r="F270" s="3">
        <f t="shared" ca="1" si="20"/>
        <v>6.271480426058492</v>
      </c>
      <c r="K270" s="20">
        <v>0.33034834270000002</v>
      </c>
      <c r="L270" s="20">
        <v>5.4246699999999997E-5</v>
      </c>
      <c r="M270" s="20">
        <v>5.3048299999999998E-5</v>
      </c>
      <c r="O270" s="3">
        <f ca="1">0.000001*0.0000478181*($S$4*Crysol!G270+$S$5*Crysol!H270+$S$6*Crysol!I270)-$S$7</f>
        <v>4.9334974767400341E-5</v>
      </c>
      <c r="P270" s="3">
        <f t="shared" ca="1" si="21"/>
        <v>8.5728492301720433E-3</v>
      </c>
      <c r="U270" s="22">
        <v>0.33034834270000002</v>
      </c>
      <c r="V270" s="22">
        <v>2.3190870000000001E-4</v>
      </c>
      <c r="W270" s="22">
        <v>5.4512899999999998E-5</v>
      </c>
      <c r="Y270" s="3">
        <f ca="1">0.000001*0.0000478181*($AC$4*Crysol!G270+$AC$5*Crysol!H270+$AC$6*Crysol!I270)-$AC$7</f>
        <v>1.3319169463034007E-4</v>
      </c>
      <c r="Z270" s="3">
        <f t="shared" ca="1" si="22"/>
        <v>3.2793318861626859</v>
      </c>
      <c r="AE270" s="24">
        <v>0.33034834270000002</v>
      </c>
      <c r="AF270" s="24">
        <v>4.6406079999999997E-4</v>
      </c>
      <c r="AG270" s="24">
        <v>5.3884600000000002E-5</v>
      </c>
      <c r="AI270" s="3">
        <f ca="1">0.000001*0.0000478181*($AM$4*Crysol!G270+$AM$5*Crysol!H270+$AM$6*Crysol!I270)-$AM$7</f>
        <v>4.5256794830135142E-4</v>
      </c>
      <c r="AJ270" s="3">
        <f t="shared" ca="1" si="23"/>
        <v>4.5491083273025666E-2</v>
      </c>
      <c r="AO270" s="26">
        <v>0.33034834270000002</v>
      </c>
      <c r="AP270" s="26">
        <v>7.1966499999999997E-4</v>
      </c>
      <c r="AQ270" s="26">
        <v>6.60658E-5</v>
      </c>
      <c r="AS270" s="3">
        <f ca="1">0.000001*0.0000478181*($AW$4*Crysol!G270+$AW$5*Crysol!H270+$AW$6*Crysol!I270)-$AW$7</f>
        <v>8.0804057542381948E-4</v>
      </c>
      <c r="AT270" s="3">
        <f t="shared" ca="1" si="24"/>
        <v>1.7894151606172402</v>
      </c>
    </row>
    <row r="271" spans="1:46" x14ac:dyDescent="0.25">
      <c r="A271" s="17">
        <v>0.33152765039999998</v>
      </c>
      <c r="B271" s="17">
        <v>2.88222E-5</v>
      </c>
      <c r="C271" s="17">
        <v>5.2002000000000001E-5</v>
      </c>
      <c r="E271" s="3">
        <f ca="1">0.000001*0.0000478181*($I$4*Crysol!G271+$I$5*Crysol!H271+$I$6*Crysol!I271)-$I$7</f>
        <v>6.2033894313672609E-6</v>
      </c>
      <c r="F271" s="3">
        <f t="shared" ca="1" si="20"/>
        <v>0.18919054702261434</v>
      </c>
      <c r="K271" s="20">
        <v>0.33152765039999998</v>
      </c>
      <c r="L271" s="20">
        <v>1.05003E-5</v>
      </c>
      <c r="M271" s="20">
        <v>5.3646600000000002E-5</v>
      </c>
      <c r="O271" s="3">
        <f ca="1">0.000001*0.0000478181*($S$4*Crysol!G271+$S$5*Crysol!H271+$S$6*Crysol!I271)-$S$7</f>
        <v>4.9160916448373573E-5</v>
      </c>
      <c r="P271" s="3">
        <f t="shared" ca="1" si="21"/>
        <v>0.51934163888214779</v>
      </c>
      <c r="U271" s="22">
        <v>0.33152765039999998</v>
      </c>
      <c r="V271" s="22">
        <v>2.277503E-4</v>
      </c>
      <c r="W271" s="22">
        <v>5.4668800000000001E-5</v>
      </c>
      <c r="Y271" s="3">
        <f ca="1">0.000001*0.0000478181*($AC$4*Crysol!G271+$AC$5*Crysol!H271+$AC$6*Crysol!I271)-$AC$7</f>
        <v>1.3264227409970206E-4</v>
      </c>
      <c r="Z271" s="3">
        <f t="shared" ca="1" si="22"/>
        <v>3.0266015671433051</v>
      </c>
      <c r="AE271" s="24">
        <v>0.33152765039999998</v>
      </c>
      <c r="AF271" s="24">
        <v>4.1249839999999999E-4</v>
      </c>
      <c r="AG271" s="24">
        <v>5.3532000000000002E-5</v>
      </c>
      <c r="AI271" s="3">
        <f ca="1">0.000001*0.0000478181*($AM$4*Crysol!G271+$AM$5*Crysol!H271+$AM$6*Crysol!I271)-$AM$7</f>
        <v>4.5135173865687255E-4</v>
      </c>
      <c r="AJ271" s="3">
        <f t="shared" ca="1" si="23"/>
        <v>0.52678057077054907</v>
      </c>
      <c r="AO271" s="26">
        <v>0.33152765039999998</v>
      </c>
      <c r="AP271" s="26">
        <v>6.6970560000000003E-4</v>
      </c>
      <c r="AQ271" s="26">
        <v>7.1057700000000002E-5</v>
      </c>
      <c r="AS271" s="3">
        <f ca="1">0.000001*0.0000478181*($AW$4*Crysol!G271+$AW$5*Crysol!H271+$AW$6*Crysol!I271)-$AW$7</f>
        <v>8.0600127414034756E-4</v>
      </c>
      <c r="AT271" s="3">
        <f t="shared" ca="1" si="24"/>
        <v>3.6791021988925272</v>
      </c>
    </row>
    <row r="272" spans="1:46" x14ac:dyDescent="0.25">
      <c r="A272" s="17">
        <v>0.33270689850000001</v>
      </c>
      <c r="B272" s="17">
        <v>1.26954E-5</v>
      </c>
      <c r="C272" s="17">
        <v>5.5503200000000001E-5</v>
      </c>
      <c r="E272" s="3">
        <f ca="1">0.000001*0.0000478181*($I$4*Crysol!G272+$I$5*Crysol!H272+$I$6*Crysol!I272)-$I$7</f>
        <v>6.168993560557839E-6</v>
      </c>
      <c r="F272" s="3">
        <f t="shared" ca="1" si="20"/>
        <v>1.3826497751548551E-2</v>
      </c>
      <c r="K272" s="20">
        <v>0.33270689850000001</v>
      </c>
      <c r="L272" s="20">
        <v>1.67297E-5</v>
      </c>
      <c r="M272" s="20">
        <v>5.3024800000000001E-5</v>
      </c>
      <c r="O272" s="3">
        <f ca="1">0.000001*0.0000478181*($S$4*Crysol!G272+$S$5*Crysol!H272+$S$6*Crysol!I272)-$S$7</f>
        <v>4.8986866925927883E-5</v>
      </c>
      <c r="P272" s="3">
        <f t="shared" ca="1" si="21"/>
        <v>0.37007893448588519</v>
      </c>
      <c r="U272" s="22">
        <v>0.33270689850000001</v>
      </c>
      <c r="V272" s="22">
        <v>2.001796E-4</v>
      </c>
      <c r="W272" s="22">
        <v>5.67268E-5</v>
      </c>
      <c r="Y272" s="3">
        <f ca="1">0.000001*0.0000478181*($AC$4*Crysol!G272+$AC$5*Crysol!H272+$AC$6*Crysol!I272)-$AC$7</f>
        <v>1.3209288133574743E-4</v>
      </c>
      <c r="Z272" s="3">
        <f t="shared" ca="1" si="22"/>
        <v>1.4406160144873024</v>
      </c>
      <c r="AE272" s="24">
        <v>0.33270689850000001</v>
      </c>
      <c r="AF272" s="24">
        <v>5.2398189999999995E-4</v>
      </c>
      <c r="AG272" s="24">
        <v>5.3186999999999997E-5</v>
      </c>
      <c r="AI272" s="3">
        <f ca="1">0.000001*0.0000478181*($AM$4*Crysol!G272+$AM$5*Crysol!H272+$AM$6*Crysol!I272)-$AM$7</f>
        <v>4.5013559047734876E-4</v>
      </c>
      <c r="AJ272" s="3">
        <f t="shared" ca="1" si="23"/>
        <v>1.9277317622894647</v>
      </c>
      <c r="AO272" s="26">
        <v>0.33270689850000001</v>
      </c>
      <c r="AP272" s="26">
        <v>7.4918589999999996E-4</v>
      </c>
      <c r="AQ272" s="26">
        <v>6.7001200000000005E-5</v>
      </c>
      <c r="AS272" s="3">
        <f ca="1">0.000001*0.0000478181*($AW$4*Crysol!G272+$AW$5*Crysol!H272+$AW$6*Crysol!I272)-$AW$7</f>
        <v>8.039620759193386E-4</v>
      </c>
      <c r="AT272" s="3">
        <f t="shared" ca="1" si="24"/>
        <v>0.66837201451636108</v>
      </c>
    </row>
    <row r="273" spans="1:46" x14ac:dyDescent="0.25">
      <c r="A273" s="17">
        <v>0.33388614649999998</v>
      </c>
      <c r="B273" s="17">
        <v>-1.7703500000000001E-5</v>
      </c>
      <c r="C273" s="17">
        <v>5.2612099999999997E-5</v>
      </c>
      <c r="E273" s="3">
        <f ca="1">0.000001*0.0000478181*($I$4*Crysol!G273+$I$5*Crysol!H273+$I$6*Crysol!I273)-$I$7</f>
        <v>6.1345976926651819E-6</v>
      </c>
      <c r="F273" s="3">
        <f t="shared" ca="1" si="20"/>
        <v>0.20529194846001148</v>
      </c>
      <c r="K273" s="20">
        <v>0.33388614649999998</v>
      </c>
      <c r="L273" s="20">
        <v>4.3213900000000003E-5</v>
      </c>
      <c r="M273" s="20">
        <v>5.7408499999999998E-5</v>
      </c>
      <c r="O273" s="3">
        <f ca="1">0.000001*0.0000478181*($S$4*Crysol!G273+$S$5*Crysol!H273+$S$6*Crysol!I273)-$S$7</f>
        <v>4.8812817418241547E-5</v>
      </c>
      <c r="P273" s="3">
        <f t="shared" ca="1" si="21"/>
        <v>9.5116470103799155E-3</v>
      </c>
      <c r="U273" s="22">
        <v>0.33388614649999998</v>
      </c>
      <c r="V273" s="22">
        <v>1.1765260000000001E-4</v>
      </c>
      <c r="W273" s="22">
        <v>5.7726200000000003E-5</v>
      </c>
      <c r="Y273" s="3">
        <f ca="1">0.000001*0.0000478181*($AC$4*Crysol!G273+$AC$5*Crysol!H273+$AC$6*Crysol!I273)-$AC$7</f>
        <v>1.3154348861838124E-4</v>
      </c>
      <c r="Z273" s="3">
        <f t="shared" ca="1" si="22"/>
        <v>5.7904740360784829E-2</v>
      </c>
      <c r="AE273" s="24">
        <v>0.33388614649999998</v>
      </c>
      <c r="AF273" s="24">
        <v>5.2421800000000001E-4</v>
      </c>
      <c r="AG273" s="24">
        <v>5.4447599999999997E-5</v>
      </c>
      <c r="AI273" s="3">
        <f ca="1">0.000001*0.0000478181*($AM$4*Crysol!G273+$AM$5*Crysol!H273+$AM$6*Crysol!I273)-$AM$7</f>
        <v>4.4891944240095402E-4</v>
      </c>
      <c r="AJ273" s="3">
        <f t="shared" ca="1" si="23"/>
        <v>1.9125633606422081</v>
      </c>
      <c r="AO273" s="26">
        <v>0.33388614649999998</v>
      </c>
      <c r="AP273" s="26">
        <v>6.47592E-4</v>
      </c>
      <c r="AQ273" s="26">
        <v>7.0141400000000006E-5</v>
      </c>
      <c r="AS273" s="3">
        <f ca="1">0.000001*0.0000478181*($AW$4*Crysol!G273+$AW$5*Crysol!H273+$AW$6*Crysol!I273)-$AW$7</f>
        <v>8.0192287787125328E-4</v>
      </c>
      <c r="AT273" s="3">
        <f t="shared" ca="1" si="24"/>
        <v>4.8412420085939791</v>
      </c>
    </row>
    <row r="274" spans="1:46" x14ac:dyDescent="0.25">
      <c r="A274" s="17">
        <v>0.33506536479999999</v>
      </c>
      <c r="B274" s="17">
        <v>-7.9557599999999999E-5</v>
      </c>
      <c r="C274" s="17">
        <v>5.4760499999999999E-5</v>
      </c>
      <c r="E274" s="3">
        <f ca="1">0.000001*0.0000478181*($I$4*Crysol!G274+$I$5*Crysol!H274+$I$6*Crysol!I274)-$I$7</f>
        <v>6.1002026910511008E-6</v>
      </c>
      <c r="F274" s="3">
        <f t="shared" ca="1" si="20"/>
        <v>2.4468032543299159</v>
      </c>
      <c r="K274" s="20">
        <v>0.33506536479999999</v>
      </c>
      <c r="L274" s="20">
        <v>-7.1289699999999996E-5</v>
      </c>
      <c r="M274" s="20">
        <v>5.6705600000000001E-5</v>
      </c>
      <c r="O274" s="3">
        <f ca="1">0.000001*0.0000478181*($S$4*Crysol!G274+$S$5*Crysol!H274+$S$6*Crysol!I274)-$S$7</f>
        <v>4.8638772294086406E-5</v>
      </c>
      <c r="P274" s="3">
        <f t="shared" ca="1" si="21"/>
        <v>4.4729361916342505</v>
      </c>
      <c r="U274" s="22">
        <v>0.33506536479999999</v>
      </c>
      <c r="V274" s="22">
        <v>6.9801000000000003E-6</v>
      </c>
      <c r="W274" s="22">
        <v>5.5684099999999998E-5</v>
      </c>
      <c r="Y274" s="3">
        <f ca="1">0.000001*0.0000478181*($AC$4*Crysol!G274+$AC$5*Crysol!H274+$AC$6*Crysol!I274)-$AC$7</f>
        <v>1.3099410973776846E-4</v>
      </c>
      <c r="Z274" s="3">
        <f t="shared" ca="1" si="22"/>
        <v>4.959970460690414</v>
      </c>
      <c r="AE274" s="24">
        <v>0.33506536479999999</v>
      </c>
      <c r="AF274" s="24">
        <v>3.9444300000000002E-4</v>
      </c>
      <c r="AG274" s="24">
        <v>5.8354899999999999E-5</v>
      </c>
      <c r="AI274" s="3">
        <f ca="1">0.000001*0.0000478181*($AM$4*Crysol!G274+$AM$5*Crysol!H274+$AM$6*Crysol!I274)-$AM$7</f>
        <v>4.4770332495390773E-4</v>
      </c>
      <c r="AJ274" s="3">
        <f t="shared" ca="1" si="23"/>
        <v>0.83301527542118436</v>
      </c>
      <c r="AO274" s="26">
        <v>0.33506536479999999</v>
      </c>
      <c r="AP274" s="26">
        <v>6.3163460000000005E-4</v>
      </c>
      <c r="AQ274" s="26">
        <v>7.24874E-5</v>
      </c>
      <c r="AS274" s="3">
        <f ca="1">0.000001*0.0000478181*($AW$4*Crysol!G274+$AW$5*Crysol!H274+$AW$6*Crysol!I274)-$AW$7</f>
        <v>7.9988373118147619E-4</v>
      </c>
      <c r="AT274" s="3">
        <f t="shared" ca="1" si="24"/>
        <v>5.3874172840700494</v>
      </c>
    </row>
    <row r="275" spans="1:46" x14ac:dyDescent="0.25">
      <c r="A275" s="17">
        <v>0.33624455330000003</v>
      </c>
      <c r="B275" s="17">
        <v>-1.058095E-4</v>
      </c>
      <c r="C275" s="17">
        <v>5.8808199999999997E-5</v>
      </c>
      <c r="E275" s="3">
        <f ca="1">0.000001*0.0000478181*($I$4*Crysol!G275+$I$5*Crysol!H275+$I$6*Crysol!I275)-$I$7</f>
        <v>6.065808558632352E-6</v>
      </c>
      <c r="F275" s="3">
        <f t="shared" ca="1" si="20"/>
        <v>3.6190344631958244</v>
      </c>
      <c r="K275" s="20">
        <v>0.33624455330000003</v>
      </c>
      <c r="L275" s="20">
        <v>-6.1658999999999997E-6</v>
      </c>
      <c r="M275" s="20">
        <v>5.5473200000000003E-5</v>
      </c>
      <c r="O275" s="3">
        <f ca="1">0.000001*0.0000478181*($S$4*Crysol!G275+$S$5*Crysol!H275+$S$6*Crysol!I275)-$S$7</f>
        <v>4.8464731568221802E-5</v>
      </c>
      <c r="P275" s="3">
        <f t="shared" ca="1" si="21"/>
        <v>0.96985320290997301</v>
      </c>
      <c r="U275" s="22">
        <v>0.33624455330000003</v>
      </c>
      <c r="V275" s="22">
        <v>8.9952300000000003E-5</v>
      </c>
      <c r="W275" s="22">
        <v>5.7917800000000003E-5</v>
      </c>
      <c r="Y275" s="3">
        <f ca="1">0.000001*0.0000478181*($AC$4*Crysol!G275+$AC$5*Crysol!H275+$AC$6*Crysol!I275)-$AC$7</f>
        <v>1.3044474474049726E-4</v>
      </c>
      <c r="Z275" s="3">
        <f t="shared" ca="1" si="22"/>
        <v>0.48879176743021951</v>
      </c>
      <c r="AE275" s="24">
        <v>0.33624455330000003</v>
      </c>
      <c r="AF275" s="24">
        <v>4.9452939999999998E-4</v>
      </c>
      <c r="AG275" s="24">
        <v>5.5695100000000001E-5</v>
      </c>
      <c r="AI275" s="3">
        <f ca="1">0.000001*0.0000478181*($AM$4*Crysol!G275+$AM$5*Crysol!H275+$AM$6*Crysol!I275)-$AM$7</f>
        <v>4.4648723823933903E-4</v>
      </c>
      <c r="AJ275" s="3">
        <f t="shared" ca="1" si="23"/>
        <v>0.74406539402495586</v>
      </c>
      <c r="AO275" s="26">
        <v>0.33624455330000003</v>
      </c>
      <c r="AP275" s="26">
        <v>7.6217180000000002E-4</v>
      </c>
      <c r="AQ275" s="26">
        <v>7.3357799999999998E-5</v>
      </c>
      <c r="AS275" s="3">
        <f ca="1">0.000001*0.0000478181*($AW$4*Crysol!G275+$AW$5*Crysol!H275+$AW$6*Crysol!I275)-$AW$7</f>
        <v>7.9784463602293064E-4</v>
      </c>
      <c r="AT275" s="3">
        <f t="shared" ca="1" si="24"/>
        <v>0.23647360833883066</v>
      </c>
    </row>
    <row r="276" spans="1:46" x14ac:dyDescent="0.25">
      <c r="A276" s="17">
        <v>0.33742371199999999</v>
      </c>
      <c r="B276" s="17">
        <v>6.1362400000000001E-5</v>
      </c>
      <c r="C276" s="17">
        <v>5.5037300000000002E-5</v>
      </c>
      <c r="E276" s="3">
        <f ca="1">0.000001*0.0000478181*($I$4*Crysol!G276+$I$5*Crysol!H276+$I$6*Crysol!I276)-$I$7</f>
        <v>6.0314152954089438E-6</v>
      </c>
      <c r="F276" s="3">
        <f t="shared" ca="1" si="20"/>
        <v>1.0107006801029677</v>
      </c>
      <c r="K276" s="20">
        <v>0.33742371199999999</v>
      </c>
      <c r="L276" s="20">
        <v>5.5941999999999997E-6</v>
      </c>
      <c r="M276" s="20">
        <v>5.9355099999999997E-5</v>
      </c>
      <c r="O276" s="3">
        <f ca="1">0.000001*0.0000478181*($S$4*Crysol!G276+$S$5*Crysol!H276+$S$6*Crysol!I276)-$S$7</f>
        <v>4.8290695240647747E-5</v>
      </c>
      <c r="P276" s="3">
        <f t="shared" ca="1" si="21"/>
        <v>0.51744997758867617</v>
      </c>
      <c r="U276" s="22">
        <v>0.33742371199999999</v>
      </c>
      <c r="V276" s="22">
        <v>1.4107949999999999E-4</v>
      </c>
      <c r="W276" s="22">
        <v>6.1308899999999998E-5</v>
      </c>
      <c r="Y276" s="3">
        <f ca="1">0.000001*0.0000478181*($AC$4*Crysol!G276+$AC$5*Crysol!H276+$AC$6*Crysol!I276)-$AC$7</f>
        <v>1.2989539362656791E-4</v>
      </c>
      <c r="Z276" s="3">
        <f t="shared" ca="1" si="22"/>
        <v>3.32778706919616E-2</v>
      </c>
      <c r="AE276" s="24">
        <v>0.33742371199999999</v>
      </c>
      <c r="AF276" s="24">
        <v>4.4985709999999999E-4</v>
      </c>
      <c r="AG276" s="24">
        <v>5.6465599999999997E-5</v>
      </c>
      <c r="AI276" s="3">
        <f ca="1">0.000001*0.0000478181*($AM$4*Crysol!G276+$AM$5*Crysol!H276+$AM$6*Crysol!I276)-$AM$7</f>
        <v>4.4527118225724777E-4</v>
      </c>
      <c r="AJ276" s="3">
        <f t="shared" ca="1" si="23"/>
        <v>6.5960604413574063E-3</v>
      </c>
      <c r="AO276" s="26">
        <v>0.33742371199999999</v>
      </c>
      <c r="AP276" s="26">
        <v>5.3533300000000003E-4</v>
      </c>
      <c r="AQ276" s="26">
        <v>8.0825299999999993E-5</v>
      </c>
      <c r="AS276" s="3">
        <f ca="1">0.000001*0.0000478181*($AW$4*Crysol!G276+$AW$5*Crysol!H276+$AW$6*Crysol!I276)-$AW$7</f>
        <v>7.9580559239561673E-4</v>
      </c>
      <c r="AT276" s="3">
        <f t="shared" ca="1" si="24"/>
        <v>10.385547929830343</v>
      </c>
    </row>
    <row r="277" spans="1:46" x14ac:dyDescent="0.25">
      <c r="A277" s="17">
        <v>0.33860284089999998</v>
      </c>
      <c r="B277" s="17">
        <v>2.8862800000000001E-5</v>
      </c>
      <c r="C277" s="17">
        <v>5.8065300000000001E-5</v>
      </c>
      <c r="E277" s="3">
        <f ca="1">0.000001*0.0000478181*($I$4*Crysol!G277+$I$5*Crysol!H277+$I$6*Crysol!I277)-$I$7</f>
        <v>5.9970229013808763E-6</v>
      </c>
      <c r="F277" s="3">
        <f t="shared" ca="1" si="20"/>
        <v>0.15507385482738248</v>
      </c>
      <c r="K277" s="20">
        <v>0.33860284089999998</v>
      </c>
      <c r="L277" s="20">
        <v>8.2304200000000004E-5</v>
      </c>
      <c r="M277" s="20">
        <v>5.99683E-5</v>
      </c>
      <c r="O277" s="3">
        <f ca="1">0.000001*0.0000478181*($S$4*Crysol!G277+$S$5*Crysol!H277+$S$6*Crysol!I277)-$S$7</f>
        <v>4.8116663311364248E-5</v>
      </c>
      <c r="P277" s="3">
        <f t="shared" ca="1" si="21"/>
        <v>0.32500657312364528</v>
      </c>
      <c r="U277" s="22">
        <v>0.33860284089999998</v>
      </c>
      <c r="V277" s="22">
        <v>1.302195E-4</v>
      </c>
      <c r="W277" s="22">
        <v>6.1208899999999996E-5</v>
      </c>
      <c r="Y277" s="3">
        <f ca="1">0.000001*0.0000478181*($AC$4*Crysol!G277+$AC$5*Crysol!H277+$AC$6*Crysol!I277)-$AC$7</f>
        <v>1.2934605639598035E-4</v>
      </c>
      <c r="Z277" s="3">
        <f t="shared" ca="1" si="22"/>
        <v>2.0362945007678981E-4</v>
      </c>
      <c r="AE277" s="24">
        <v>0.33860284089999998</v>
      </c>
      <c r="AF277" s="24">
        <v>4.0846440000000001E-4</v>
      </c>
      <c r="AG277" s="24">
        <v>5.9261600000000002E-5</v>
      </c>
      <c r="AI277" s="3">
        <f ca="1">0.000001*0.0000478181*($AM$4*Crysol!G277+$AM$5*Crysol!H277+$AM$6*Crysol!I277)-$AM$7</f>
        <v>4.4405515700763422E-4</v>
      </c>
      <c r="AJ277" s="3">
        <f t="shared" ca="1" si="23"/>
        <v>0.36068468761662381</v>
      </c>
      <c r="AO277" s="26">
        <v>0.33860284089999998</v>
      </c>
      <c r="AP277" s="26">
        <v>8.0142039999999998E-4</v>
      </c>
      <c r="AQ277" s="26">
        <v>8.0508100000000003E-5</v>
      </c>
      <c r="AS277" s="3">
        <f ca="1">0.000001*0.0000478181*($AW$4*Crysol!G277+$AW$5*Crysol!H277+$AW$6*Crysol!I277)-$AW$7</f>
        <v>7.9376660029953448E-4</v>
      </c>
      <c r="AT277" s="3">
        <f t="shared" ca="1" si="24"/>
        <v>9.0380560523068074E-3</v>
      </c>
    </row>
    <row r="278" spans="1:46" x14ac:dyDescent="0.25">
      <c r="A278" s="17">
        <v>0.33978194</v>
      </c>
      <c r="B278" s="17">
        <v>-3.6511399999999997E-5</v>
      </c>
      <c r="C278" s="17">
        <v>5.8344499999999997E-5</v>
      </c>
      <c r="E278" s="3">
        <f ca="1">0.000001*0.0000478181*($I$4*Crysol!G278+$I$5*Crysol!H278+$I$6*Crysol!I278)-$I$7</f>
        <v>5.9626313765481411E-6</v>
      </c>
      <c r="F278" s="3">
        <f t="shared" ca="1" si="20"/>
        <v>0.52996491882310637</v>
      </c>
      <c r="K278" s="20">
        <v>0.33978194</v>
      </c>
      <c r="L278" s="20">
        <v>-3.3518E-5</v>
      </c>
      <c r="M278" s="20">
        <v>5.9661499999999998E-5</v>
      </c>
      <c r="O278" s="3">
        <f ca="1">0.000001*0.0000478181*($S$4*Crysol!G278+$S$5*Crysol!H278+$S$6*Crysol!I278)-$S$7</f>
        <v>4.7942635780371271E-5</v>
      </c>
      <c r="P278" s="3">
        <f t="shared" ca="1" si="21"/>
        <v>1.864263318402837</v>
      </c>
      <c r="U278" s="22">
        <v>0.33978194</v>
      </c>
      <c r="V278" s="22">
        <v>9.7241600000000001E-5</v>
      </c>
      <c r="W278" s="22">
        <v>6.4441200000000002E-5</v>
      </c>
      <c r="Y278" s="3">
        <f ca="1">0.000001*0.0000478181*($AC$4*Crysol!G278+$AC$5*Crysol!H278+$AC$6*Crysol!I278)-$AC$7</f>
        <v>1.2879673304873443E-4</v>
      </c>
      <c r="Z278" s="3">
        <f t="shared" ca="1" si="22"/>
        <v>0.2397799101672447</v>
      </c>
      <c r="AE278" s="24">
        <v>0.33978194</v>
      </c>
      <c r="AF278" s="24">
        <v>4.698166E-4</v>
      </c>
      <c r="AG278" s="24">
        <v>5.9880699999999997E-5</v>
      </c>
      <c r="AI278" s="3">
        <f ca="1">0.000001*0.0000478181*($AM$4*Crysol!G278+$AM$5*Crysol!H278+$AM$6*Crysol!I278)-$AM$7</f>
        <v>4.4283916249049805E-4</v>
      </c>
      <c r="AJ278" s="3">
        <f t="shared" ca="1" si="23"/>
        <v>0.20296803785233564</v>
      </c>
      <c r="AO278" s="26">
        <v>0.33978194</v>
      </c>
      <c r="AP278" s="26">
        <v>6.0196900000000005E-4</v>
      </c>
      <c r="AQ278" s="26">
        <v>8.0452300000000002E-5</v>
      </c>
      <c r="AS278" s="3">
        <f ca="1">0.000001*0.0000478181*($AW$4*Crysol!G278+$AW$5*Crysol!H278+$AW$6*Crysol!I278)-$AW$7</f>
        <v>7.9172765973468376E-4</v>
      </c>
      <c r="AT278" s="3">
        <f t="shared" ca="1" si="24"/>
        <v>5.5632205781315838</v>
      </c>
    </row>
    <row r="279" spans="1:46" x14ac:dyDescent="0.25">
      <c r="A279" s="17">
        <v>0.34096100930000001</v>
      </c>
      <c r="B279" s="17">
        <v>3.8709299999999999E-5</v>
      </c>
      <c r="C279" s="17">
        <v>5.91124E-5</v>
      </c>
      <c r="E279" s="3">
        <f ca="1">0.000001*0.0000478181*($I$4*Crysol!G279+$I$5*Crysol!H279+$I$6*Crysol!I279)-$I$7</f>
        <v>5.9295550671937221E-6</v>
      </c>
      <c r="F279" s="3">
        <f t="shared" ca="1" si="20"/>
        <v>0.30750625565343975</v>
      </c>
      <c r="K279" s="20">
        <v>0.34096100930000001</v>
      </c>
      <c r="L279" s="20">
        <v>3.6684000000000003E-5</v>
      </c>
      <c r="M279" s="20">
        <v>6.53269E-5</v>
      </c>
      <c r="O279" s="3">
        <f ca="1">0.000001*0.0000478181*($S$4*Crysol!G279+$S$5*Crysol!H279+$S$6*Crysol!I279)-$S$7</f>
        <v>4.7777105846480872E-5</v>
      </c>
      <c r="P279" s="3">
        <f t="shared" ca="1" si="21"/>
        <v>2.8835149946914981E-2</v>
      </c>
      <c r="U279" s="22">
        <v>0.34096100930000001</v>
      </c>
      <c r="V279" s="22">
        <v>2.782571E-4</v>
      </c>
      <c r="W279" s="22">
        <v>6.5372500000000005E-5</v>
      </c>
      <c r="Y279" s="3">
        <f ca="1">0.000001*0.0000478181*($AC$4*Crysol!G279+$AC$5*Crysol!H279+$AC$6*Crysol!I279)-$AC$7</f>
        <v>1.2828898958418641E-4</v>
      </c>
      <c r="Z279" s="3">
        <f t="shared" ca="1" si="22"/>
        <v>5.2626883379937537</v>
      </c>
      <c r="AE279" s="24">
        <v>0.34096100930000001</v>
      </c>
      <c r="AF279" s="24">
        <v>5.742147E-4</v>
      </c>
      <c r="AG279" s="24">
        <v>6.4273499999999994E-5</v>
      </c>
      <c r="AI279" s="3">
        <f ca="1">0.000001*0.0000478181*($AM$4*Crysol!G279+$AM$5*Crysol!H279+$AM$6*Crysol!I279)-$AM$7</f>
        <v>4.4176896111164377E-4</v>
      </c>
      <c r="AJ279" s="3">
        <f t="shared" ca="1" si="23"/>
        <v>4.246313760675152</v>
      </c>
      <c r="AO279" s="26">
        <v>0.34096100930000001</v>
      </c>
      <c r="AP279" s="26">
        <v>7.7474399999999995E-4</v>
      </c>
      <c r="AQ279" s="26">
        <v>8.1205000000000006E-5</v>
      </c>
      <c r="AS279" s="3">
        <f ca="1">0.000001*0.0000478181*($AW$4*Crysol!G279+$AW$5*Crysol!H279+$AW$6*Crysol!I279)-$AW$7</f>
        <v>7.9003801789770151E-4</v>
      </c>
      <c r="AT279" s="3">
        <f t="shared" ca="1" si="24"/>
        <v>3.5471344220456225E-2</v>
      </c>
    </row>
    <row r="280" spans="1:46" x14ac:dyDescent="0.25">
      <c r="A280" s="17">
        <v>0.34214004869999998</v>
      </c>
      <c r="B280" s="17">
        <v>-4.9660999999999998E-5</v>
      </c>
      <c r="C280" s="17">
        <v>5.8008199999999998E-5</v>
      </c>
      <c r="E280" s="3">
        <f ca="1">0.000001*0.0000478181*($I$4*Crysol!G280+$I$5*Crysol!H280+$I$6*Crysol!I280)-$I$7</f>
        <v>5.896777823789398E-6</v>
      </c>
      <c r="F280" s="3">
        <f t="shared" ca="1" si="20"/>
        <v>0.91729907258041521</v>
      </c>
      <c r="K280" s="20">
        <v>0.34214004869999998</v>
      </c>
      <c r="L280" s="20">
        <v>9.4590899999999996E-5</v>
      </c>
      <c r="M280" s="20">
        <v>6.4361699999999997E-5</v>
      </c>
      <c r="O280" s="3">
        <f ca="1">0.000001*0.0000478181*($S$4*Crysol!G280+$S$5*Crysol!H280+$S$6*Crysol!I280)-$S$7</f>
        <v>4.7613507229975557E-5</v>
      </c>
      <c r="P280" s="3">
        <f t="shared" ca="1" si="21"/>
        <v>0.53274920023808225</v>
      </c>
      <c r="U280" s="22">
        <v>0.34214004869999998</v>
      </c>
      <c r="V280" s="22">
        <v>1.3407879999999999E-4</v>
      </c>
      <c r="W280" s="22">
        <v>6.46161E-5</v>
      </c>
      <c r="Y280" s="3">
        <f ca="1">0.000001*0.0000478181*($AC$4*Crysol!G280+$AC$5*Crysol!H280+$AC$6*Crysol!I280)-$AC$7</f>
        <v>1.2779069038390171E-4</v>
      </c>
      <c r="Z280" s="3">
        <f t="shared" ca="1" si="22"/>
        <v>9.4701906843383046E-3</v>
      </c>
      <c r="AE280" s="24">
        <v>0.34214004869999998</v>
      </c>
      <c r="AF280" s="24">
        <v>3.9171019999999999E-4</v>
      </c>
      <c r="AG280" s="24">
        <v>6.5986600000000003E-5</v>
      </c>
      <c r="AI280" s="3">
        <f ca="1">0.000001*0.0000478181*($AM$4*Crysol!G280+$AM$5*Crysol!H280+$AM$6*Crysol!I280)-$AM$7</f>
        <v>4.407318605833416E-4</v>
      </c>
      <c r="AJ280" s="3">
        <f t="shared" ca="1" si="23"/>
        <v>0.55190526108219506</v>
      </c>
      <c r="AO280" s="26">
        <v>0.34214004869999998</v>
      </c>
      <c r="AP280" s="26">
        <v>6.2468080000000002E-4</v>
      </c>
      <c r="AQ280" s="26">
        <v>7.9085000000000006E-5</v>
      </c>
      <c r="AS280" s="3">
        <f ca="1">0.000001*0.0000478181*($AW$4*Crysol!G280+$AW$5*Crysol!H280+$AW$6*Crysol!I280)-$AW$7</f>
        <v>7.8842766362784448E-4</v>
      </c>
      <c r="AT280" s="3">
        <f t="shared" ca="1" si="24"/>
        <v>4.2870420444512316</v>
      </c>
    </row>
    <row r="281" spans="1:46" x14ac:dyDescent="0.25">
      <c r="A281" s="17">
        <v>0.34331905839999999</v>
      </c>
      <c r="B281" s="17">
        <v>6.6724900000000002E-5</v>
      </c>
      <c r="C281" s="17">
        <v>6.3499300000000004E-5</v>
      </c>
      <c r="E281" s="3">
        <f ca="1">0.000001*0.0000478181*($I$4*Crysol!G281+$I$5*Crysol!H281+$I$6*Crysol!I281)-$I$7</f>
        <v>5.8640014060437614E-6</v>
      </c>
      <c r="F281" s="3">
        <f t="shared" ca="1" si="20"/>
        <v>0.91862623673783705</v>
      </c>
      <c r="K281" s="20">
        <v>0.34331905839999999</v>
      </c>
      <c r="L281" s="20">
        <v>6.4303599999999999E-5</v>
      </c>
      <c r="M281" s="20">
        <v>6.5238899999999996E-5</v>
      </c>
      <c r="O281" s="3">
        <f ca="1">0.000001*0.0000478181*($S$4*Crysol!G281+$S$5*Crysol!H281+$S$6*Crysol!I281)-$S$7</f>
        <v>4.7449912734519034E-5</v>
      </c>
      <c r="P281" s="3">
        <f t="shared" ca="1" si="21"/>
        <v>6.6738524756787015E-2</v>
      </c>
      <c r="U281" s="22">
        <v>0.34331905839999999</v>
      </c>
      <c r="V281" s="22">
        <v>1.0099600000000001E-4</v>
      </c>
      <c r="W281" s="22">
        <v>6.4379899999999997E-5</v>
      </c>
      <c r="Y281" s="3">
        <f ca="1">0.000001*0.0000478181*($AC$4*Crysol!G281+$AC$5*Crysol!H281+$AC$6*Crysol!I281)-$AC$7</f>
        <v>1.2729240373577272E-4</v>
      </c>
      <c r="Z281" s="3">
        <f t="shared" ca="1" si="22"/>
        <v>0.16683690414031441</v>
      </c>
      <c r="AE281" s="24">
        <v>0.34331905839999999</v>
      </c>
      <c r="AF281" s="24">
        <v>4.7503790000000002E-4</v>
      </c>
      <c r="AG281" s="24">
        <v>6.6662500000000001E-5</v>
      </c>
      <c r="AI281" s="3">
        <f ca="1">0.000001*0.0000478181*($AM$4*Crysol!G281+$AM$5*Crysol!H281+$AM$6*Crysol!I281)-$AM$7</f>
        <v>4.3969478617959958E-4</v>
      </c>
      <c r="AJ281" s="3">
        <f t="shared" ca="1" si="23"/>
        <v>0.28109066650270309</v>
      </c>
      <c r="AO281" s="26">
        <v>0.34331905839999999</v>
      </c>
      <c r="AP281" s="26">
        <v>6.4104150000000003E-4</v>
      </c>
      <c r="AQ281" s="26">
        <v>7.8100099999999994E-5</v>
      </c>
      <c r="AS281" s="3">
        <f ca="1">0.000001*0.0000478181*($AW$4*Crysol!G281+$AW$5*Crysol!H281+$AW$6*Crysol!I281)-$AW$7</f>
        <v>7.8681734992280805E-4</v>
      </c>
      <c r="AT281" s="3">
        <f t="shared" ca="1" si="24"/>
        <v>3.4839184803414565</v>
      </c>
    </row>
    <row r="282" spans="1:46" x14ac:dyDescent="0.25">
      <c r="A282" s="17">
        <v>0.34449803829999998</v>
      </c>
      <c r="B282" s="17">
        <v>-2.4329100000000001E-5</v>
      </c>
      <c r="C282" s="17">
        <v>6.3948000000000005E-5</v>
      </c>
      <c r="E282" s="3">
        <f ca="1">0.000001*0.0000478181*($I$4*Crysol!G282+$I$5*Crysol!H282+$I$6*Crysol!I282)-$I$7</f>
        <v>5.8312258167368134E-6</v>
      </c>
      <c r="F282" s="3">
        <f t="shared" ca="1" si="20"/>
        <v>0.22244268319972729</v>
      </c>
      <c r="K282" s="20">
        <v>0.34449803829999998</v>
      </c>
      <c r="L282" s="20">
        <v>5.2711000000000002E-6</v>
      </c>
      <c r="M282" s="20">
        <v>7.0982700000000001E-5</v>
      </c>
      <c r="O282" s="3">
        <f ca="1">0.000001*0.0000478181*($S$4*Crysol!G282+$S$5*Crysol!H282+$S$6*Crysol!I282)-$S$7</f>
        <v>4.7286322373986908E-5</v>
      </c>
      <c r="P282" s="3">
        <f t="shared" ca="1" si="21"/>
        <v>0.35035498677610405</v>
      </c>
      <c r="U282" s="22">
        <v>0.34449803829999998</v>
      </c>
      <c r="V282" s="22">
        <v>6.2635499999999993E-5</v>
      </c>
      <c r="W282" s="22">
        <v>7.0198700000000003E-5</v>
      </c>
      <c r="Y282" s="3">
        <f ca="1">0.000001*0.0000478181*($AC$4*Crysol!G282+$AC$5*Crysol!H282+$AC$6*Crysol!I282)-$AC$7</f>
        <v>1.2679412968206273E-4</v>
      </c>
      <c r="Z282" s="3">
        <f t="shared" ca="1" si="22"/>
        <v>0.83531834635533597</v>
      </c>
      <c r="AE282" s="24">
        <v>0.34449803829999998</v>
      </c>
      <c r="AF282" s="24">
        <v>5.3400509999999997E-4</v>
      </c>
      <c r="AG282" s="24">
        <v>6.3428299999999997E-5</v>
      </c>
      <c r="AI282" s="3">
        <f ca="1">0.000001*0.0000478181*($AM$4*Crysol!G282+$AM$5*Crysol!H282+$AM$6*Crysol!I282)-$AM$7</f>
        <v>4.3865773798837908E-4</v>
      </c>
      <c r="AJ282" s="3">
        <f t="shared" ca="1" si="23"/>
        <v>2.2597022626393928</v>
      </c>
      <c r="AO282" s="26">
        <v>0.34449803829999998</v>
      </c>
      <c r="AP282" s="26">
        <v>6.7869299999999996E-4</v>
      </c>
      <c r="AQ282" s="26">
        <v>8.8413500000000003E-5</v>
      </c>
      <c r="AS282" s="3">
        <f ca="1">0.000001*0.0000478181*($AW$4*Crysol!G282+$AW$5*Crysol!H282+$AW$6*Crysol!I282)-$AW$7</f>
        <v>7.8520707691917416E-4</v>
      </c>
      <c r="AT282" s="3">
        <f t="shared" ca="1" si="24"/>
        <v>1.451365681218703</v>
      </c>
    </row>
    <row r="283" spans="1:46" x14ac:dyDescent="0.25">
      <c r="A283" s="17">
        <v>0.3456769884</v>
      </c>
      <c r="B283" s="17">
        <v>-2.6612E-6</v>
      </c>
      <c r="C283" s="17">
        <v>6.6776300000000006E-5</v>
      </c>
      <c r="E283" s="3">
        <f ca="1">0.000001*0.0000478181*($I$4*Crysol!G283+$I$5*Crysol!H283+$I$6*Crysol!I283)-$I$7</f>
        <v>5.7984510558685557E-6</v>
      </c>
      <c r="F283" s="3">
        <f t="shared" ca="1" si="20"/>
        <v>1.6049451547129744E-2</v>
      </c>
      <c r="K283" s="20">
        <v>0.3456769884</v>
      </c>
      <c r="L283" s="20">
        <v>9.7212899999999999E-5</v>
      </c>
      <c r="M283" s="20">
        <v>7.1104699999999997E-5</v>
      </c>
      <c r="O283" s="3">
        <f ca="1">0.000001*0.0000478181*($S$4*Crysol!G283+$S$5*Crysol!H283+$S$6*Crysol!I283)-$S$7</f>
        <v>4.7122736148379166E-5</v>
      </c>
      <c r="P283" s="3">
        <f t="shared" ca="1" si="21"/>
        <v>0.49625887630038662</v>
      </c>
      <c r="U283" s="22">
        <v>0.3456769884</v>
      </c>
      <c r="V283" s="22">
        <v>1.4904950000000001E-4</v>
      </c>
      <c r="W283" s="22">
        <v>6.8732200000000006E-5</v>
      </c>
      <c r="Y283" s="3">
        <f ca="1">0.000001*0.0000478181*($AC$4*Crysol!G283+$AC$5*Crysol!H283+$AC$6*Crysol!I283)-$AC$7</f>
        <v>1.2629586822277174E-4</v>
      </c>
      <c r="Z283" s="3">
        <f t="shared" ca="1" si="22"/>
        <v>0.10959253200449065</v>
      </c>
      <c r="AE283" s="24">
        <v>0.3456769884</v>
      </c>
      <c r="AF283" s="24">
        <v>5.1912300000000002E-4</v>
      </c>
      <c r="AG283" s="24">
        <v>6.9237800000000003E-5</v>
      </c>
      <c r="AI283" s="3">
        <f ca="1">0.000001*0.0000478181*($AM$4*Crysol!G283+$AM$5*Crysol!H283+$AM$6*Crysol!I283)-$AM$7</f>
        <v>4.376207160096802E-4</v>
      </c>
      <c r="AJ283" s="3">
        <f t="shared" ca="1" si="23"/>
        <v>1.3856483821178642</v>
      </c>
      <c r="AO283" s="26">
        <v>0.3456769884</v>
      </c>
      <c r="AP283" s="26">
        <v>6.9038319999999999E-4</v>
      </c>
      <c r="AQ283" s="26">
        <v>8.1569299999999998E-5</v>
      </c>
      <c r="AS283" s="3">
        <f ca="1">0.000001*0.0000478181*($AW$4*Crysol!G283+$AW$5*Crysol!H283+$AW$6*Crysol!I283)-$AW$7</f>
        <v>7.8359684461694291E-4</v>
      </c>
      <c r="AT283" s="3">
        <f t="shared" ca="1" si="24"/>
        <v>1.3058867259434985</v>
      </c>
    </row>
    <row r="284" spans="1:46" x14ac:dyDescent="0.25">
      <c r="A284" s="17">
        <v>0.34685590859999998</v>
      </c>
      <c r="B284" s="17">
        <v>3.0162899999999999E-5</v>
      </c>
      <c r="C284" s="17">
        <v>7.0109299999999996E-5</v>
      </c>
      <c r="E284" s="3">
        <f ca="1">0.000001*0.0000478181*($I$4*Crysol!G284+$I$5*Crysol!H284+$I$6*Crysol!I284)-$I$7</f>
        <v>5.7656771262189791E-6</v>
      </c>
      <c r="F284" s="3">
        <f t="shared" ca="1" si="20"/>
        <v>0.12109592397002242</v>
      </c>
      <c r="K284" s="20">
        <v>0.34685590859999998</v>
      </c>
      <c r="L284" s="20">
        <v>8.0120899999999994E-5</v>
      </c>
      <c r="M284" s="20">
        <v>6.8517199999999995E-5</v>
      </c>
      <c r="O284" s="3">
        <f ca="1">0.000001*0.0000478181*($S$4*Crysol!G284+$S$5*Crysol!H284+$S$6*Crysol!I284)-$S$7</f>
        <v>4.6959154071571408E-5</v>
      </c>
      <c r="P284" s="3">
        <f t="shared" ca="1" si="21"/>
        <v>0.2342478218667649</v>
      </c>
      <c r="U284" s="22">
        <v>0.34685590859999998</v>
      </c>
      <c r="V284" s="22">
        <v>1.6589500000000001E-5</v>
      </c>
      <c r="W284" s="22">
        <v>7.2358200000000001E-5</v>
      </c>
      <c r="Y284" s="3">
        <f ca="1">0.000001*0.0000478181*($AC$4*Crysol!G284+$AC$5*Crysol!H284+$AC$6*Crysol!I284)-$AC$7</f>
        <v>1.2579761940016281E-4</v>
      </c>
      <c r="Z284" s="3">
        <f t="shared" ca="1" si="22"/>
        <v>2.2778983894327194</v>
      </c>
      <c r="AE284" s="24">
        <v>0.34685590859999998</v>
      </c>
      <c r="AF284" s="24">
        <v>3.5281359999999999E-4</v>
      </c>
      <c r="AG284" s="24">
        <v>6.7013099999999997E-5</v>
      </c>
      <c r="AI284" s="3">
        <f ca="1">0.000001*0.0000478181*($AM$4*Crysol!G284+$AM$5*Crysol!H284+$AM$6*Crysol!I284)-$AM$7</f>
        <v>4.3658372033146439E-4</v>
      </c>
      <c r="AJ284" s="3">
        <f t="shared" ca="1" si="23"/>
        <v>1.5626397269785444</v>
      </c>
      <c r="AO284" s="26">
        <v>0.34685590859999998</v>
      </c>
      <c r="AP284" s="26">
        <v>7.8377079999999999E-4</v>
      </c>
      <c r="AQ284" s="26">
        <v>9.4520300000000004E-5</v>
      </c>
      <c r="AS284" s="3">
        <f ca="1">0.000001*0.0000478181*($AW$4*Crysol!G284+$AW$5*Crysol!H284+$AW$6*Crysol!I284)-$AW$7</f>
        <v>7.8198665315269591E-4</v>
      </c>
      <c r="AT284" s="3">
        <f t="shared" ca="1" si="24"/>
        <v>3.5629605272568317E-4</v>
      </c>
    </row>
    <row r="285" spans="1:46" x14ac:dyDescent="0.25">
      <c r="A285" s="17">
        <v>0.34803479910000001</v>
      </c>
      <c r="B285" s="17">
        <v>7.1325300000000006E-5</v>
      </c>
      <c r="C285" s="17">
        <v>7.0037399999999995E-5</v>
      </c>
      <c r="E285" s="3">
        <f ca="1">0.000001*0.0000478181*($I$4*Crysol!G285+$I$5*Crysol!H285+$I$6*Crysol!I285)-$I$7</f>
        <v>5.7329040222280951E-6</v>
      </c>
      <c r="F285" s="3">
        <f t="shared" ca="1" si="20"/>
        <v>0.87709565518529808</v>
      </c>
      <c r="K285" s="20">
        <v>0.34803479910000001</v>
      </c>
      <c r="L285" s="20">
        <v>1.3256960000000001E-4</v>
      </c>
      <c r="M285" s="20">
        <v>7.1738300000000004E-5</v>
      </c>
      <c r="O285" s="3">
        <f ca="1">0.000001*0.0000478181*($S$4*Crysol!G285+$S$5*Crysol!H285+$S$6*Crysol!I285)-$S$7</f>
        <v>4.6795576115812447E-5</v>
      </c>
      <c r="P285" s="3">
        <f t="shared" ca="1" si="21"/>
        <v>1.4295831055167947</v>
      </c>
      <c r="U285" s="22">
        <v>0.34803479910000001</v>
      </c>
      <c r="V285" s="22">
        <v>2.2652680000000001E-4</v>
      </c>
      <c r="W285" s="22">
        <v>7.3917899999999999E-5</v>
      </c>
      <c r="Y285" s="3">
        <f ca="1">0.000001*0.0000478181*($AC$4*Crysol!G285+$AC$5*Crysol!H285+$AC$6*Crysol!I285)-$AC$7</f>
        <v>1.2529938312970965E-4</v>
      </c>
      <c r="Z285" s="3">
        <f t="shared" ca="1" si="22"/>
        <v>1.8754136342516061</v>
      </c>
      <c r="AE285" s="24">
        <v>0.34803479910000001</v>
      </c>
      <c r="AF285" s="24">
        <v>5.7302950000000003E-4</v>
      </c>
      <c r="AG285" s="24">
        <v>6.6781500000000004E-5</v>
      </c>
      <c r="AI285" s="3">
        <f ca="1">0.000001*0.0000478181*($AM$4*Crysol!G285+$AM$5*Crysol!H285+$AM$6*Crysol!I285)-$AM$7</f>
        <v>4.3554675077780883E-4</v>
      </c>
      <c r="AJ285" s="3">
        <f t="shared" ca="1" si="23"/>
        <v>4.2382256628301995</v>
      </c>
      <c r="AO285" s="26">
        <v>0.34803479910000001</v>
      </c>
      <c r="AP285" s="26">
        <v>7.1033550000000004E-4</v>
      </c>
      <c r="AQ285" s="26">
        <v>9.7353099999999995E-5</v>
      </c>
      <c r="AS285" s="3">
        <f ca="1">0.000001*0.0000478181*($AW$4*Crysol!G285+$AW$5*Crysol!H285+$AW$6*Crysol!I285)-$AW$7</f>
        <v>7.8037650225326984E-4</v>
      </c>
      <c r="AT285" s="3">
        <f t="shared" ca="1" si="24"/>
        <v>0.51761295027208065</v>
      </c>
    </row>
    <row r="286" spans="1:46" x14ac:dyDescent="0.25">
      <c r="A286" s="17">
        <v>0.34921365980000002</v>
      </c>
      <c r="B286" s="17">
        <v>3.59439E-5</v>
      </c>
      <c r="C286" s="17">
        <v>6.92798E-5</v>
      </c>
      <c r="E286" s="3">
        <f ca="1">0.000001*0.0000478181*($I$4*Crysol!G286+$I$5*Crysol!H286+$I$6*Crysol!I286)-$I$7</f>
        <v>5.700131746675898E-6</v>
      </c>
      <c r="F286" s="3">
        <f t="shared" ca="1" si="20"/>
        <v>0.19057176339300635</v>
      </c>
      <c r="K286" s="20">
        <v>0.34921365980000002</v>
      </c>
      <c r="L286" s="20">
        <v>9.0142299999999999E-5</v>
      </c>
      <c r="M286" s="20">
        <v>7.49815E-5</v>
      </c>
      <c r="O286" s="3">
        <f ca="1">0.000001*0.0000478181*($S$4*Crysol!G286+$S$5*Crysol!H286+$S$6*Crysol!I286)-$S$7</f>
        <v>4.6632002294977884E-5</v>
      </c>
      <c r="P286" s="3">
        <f t="shared" ca="1" si="21"/>
        <v>0.33672538739296076</v>
      </c>
      <c r="U286" s="22">
        <v>0.34921365980000002</v>
      </c>
      <c r="V286" s="22">
        <v>1.578327E-4</v>
      </c>
      <c r="W286" s="22">
        <v>7.0619900000000005E-5</v>
      </c>
      <c r="Y286" s="3">
        <f ca="1">0.000001*0.0000478181*($AC$4*Crysol!G286+$AC$5*Crysol!H286+$AC$6*Crysol!I286)-$AC$7</f>
        <v>1.2480115945367548E-4</v>
      </c>
      <c r="Z286" s="3">
        <f t="shared" ca="1" si="22"/>
        <v>0.21877790620303508</v>
      </c>
      <c r="AE286" s="24">
        <v>0.34921365980000002</v>
      </c>
      <c r="AF286" s="24">
        <v>5.1658810000000004E-4</v>
      </c>
      <c r="AG286" s="24">
        <v>7.2255799999999994E-5</v>
      </c>
      <c r="AI286" s="3">
        <f ca="1">0.000001*0.0000478181*($AM$4*Crysol!G286+$AM$5*Crysol!H286+$AM$6*Crysol!I286)-$AM$7</f>
        <v>4.3450980743667473E-4</v>
      </c>
      <c r="AJ286" s="3">
        <f t="shared" ca="1" si="23"/>
        <v>1.2903609133456944</v>
      </c>
      <c r="AO286" s="26">
        <v>0.34921365980000002</v>
      </c>
      <c r="AP286" s="26">
        <v>7.5707490000000003E-4</v>
      </c>
      <c r="AQ286" s="26">
        <v>9.7496600000000004E-5</v>
      </c>
      <c r="AS286" s="3">
        <f ca="1">0.000001*0.0000478181*($AW$4*Crysol!G286+$AW$5*Crysol!H286+$AW$6*Crysol!I286)-$AW$7</f>
        <v>7.787663920552462E-4</v>
      </c>
      <c r="AT286" s="3">
        <f t="shared" ca="1" si="24"/>
        <v>4.949939725033229E-2</v>
      </c>
    </row>
    <row r="287" spans="1:46" x14ac:dyDescent="0.25">
      <c r="A287" s="17">
        <v>0.35039252040000002</v>
      </c>
      <c r="B287" s="17">
        <v>-1.04201E-5</v>
      </c>
      <c r="C287" s="17">
        <v>6.9485099999999996E-5</v>
      </c>
      <c r="E287" s="3">
        <f ca="1">0.000001*0.0000478181*($I$4*Crysol!G287+$I$5*Crysol!H287+$I$6*Crysol!I287)-$I$7</f>
        <v>5.6670039205093141E-6</v>
      </c>
      <c r="F287" s="3">
        <f t="shared" ca="1" si="20"/>
        <v>5.3600934432923082E-2</v>
      </c>
      <c r="K287" s="20">
        <v>0.35039252040000002</v>
      </c>
      <c r="L287" s="20">
        <v>-3.3344499999999999E-5</v>
      </c>
      <c r="M287" s="20">
        <v>7.63781E-5</v>
      </c>
      <c r="O287" s="3">
        <f ca="1">0.000001*0.0000478181*($S$4*Crysol!G287+$S$5*Crysol!H287+$S$6*Crysol!I287)-$S$7</f>
        <v>4.6466628751717797E-5</v>
      </c>
      <c r="P287" s="3">
        <f t="shared" ca="1" si="21"/>
        <v>1.0919159372462033</v>
      </c>
      <c r="U287" s="22">
        <v>0.35039252040000002</v>
      </c>
      <c r="V287" s="22">
        <v>6.9722300000000002E-5</v>
      </c>
      <c r="W287" s="22">
        <v>8.4066600000000006E-5</v>
      </c>
      <c r="Y287" s="3">
        <f ca="1">0.000001*0.0000478181*($AC$4*Crysol!G287+$AC$5*Crysol!H287+$AC$6*Crysol!I287)-$AC$7</f>
        <v>1.2429738287632423E-4</v>
      </c>
      <c r="Z287" s="3">
        <f t="shared" ca="1" si="22"/>
        <v>0.42144590811116367</v>
      </c>
      <c r="AE287" s="24">
        <v>0.35039252040000002</v>
      </c>
      <c r="AF287" s="24">
        <v>4.3869429999999999E-4</v>
      </c>
      <c r="AG287" s="24">
        <v>7.7155499999999997E-5</v>
      </c>
      <c r="AI287" s="3">
        <f ca="1">0.000001*0.0000478181*($AM$4*Crysol!G287+$AM$5*Crysol!H287+$AM$6*Crysol!I287)-$AM$7</f>
        <v>4.3346168007859609E-4</v>
      </c>
      <c r="AJ287" s="3">
        <f t="shared" ca="1" si="23"/>
        <v>4.599436216441273E-3</v>
      </c>
      <c r="AO287" s="26">
        <v>0.35039252040000002</v>
      </c>
      <c r="AP287" s="26">
        <v>5.9908149999999996E-4</v>
      </c>
      <c r="AQ287" s="26">
        <v>9.7697999999999999E-5</v>
      </c>
      <c r="AS287" s="3">
        <f ca="1">0.000001*0.0000478181*($AW$4*Crysol!G287+$AW$5*Crysol!H287+$AW$6*Crysol!I287)-$AW$7</f>
        <v>7.771407495761498E-4</v>
      </c>
      <c r="AT287" s="3">
        <f t="shared" ca="1" si="24"/>
        <v>3.3216795360536544</v>
      </c>
    </row>
    <row r="288" spans="1:46" x14ac:dyDescent="0.25">
      <c r="A288" s="17">
        <v>0.35157132149999998</v>
      </c>
      <c r="B288" s="17">
        <v>3.7399099999999999E-5</v>
      </c>
      <c r="C288" s="17">
        <v>7.3139900000000001E-5</v>
      </c>
      <c r="E288" s="3">
        <f ca="1">0.000001*0.0000478181*($I$4*Crysol!G288+$I$5*Crysol!H288+$I$6*Crysol!I288)-$I$7</f>
        <v>5.6331655185233403E-6</v>
      </c>
      <c r="F288" s="3">
        <f t="shared" ca="1" si="20"/>
        <v>0.18863164286412284</v>
      </c>
      <c r="K288" s="20">
        <v>0.35157132149999998</v>
      </c>
      <c r="L288" s="20">
        <v>7.0703499999999998E-5</v>
      </c>
      <c r="M288" s="20">
        <v>8.0517499999999996E-5</v>
      </c>
      <c r="O288" s="3">
        <f ca="1">0.000001*0.0000478181*($S$4*Crysol!G288+$S$5*Crysol!H288+$S$6*Crysol!I288)-$S$7</f>
        <v>4.6297658306791621E-5</v>
      </c>
      <c r="P288" s="3">
        <f t="shared" ca="1" si="21"/>
        <v>9.1877044410937206E-2</v>
      </c>
      <c r="U288" s="22">
        <v>0.35157132149999998</v>
      </c>
      <c r="V288" s="22">
        <v>5.5099100000000002E-5</v>
      </c>
      <c r="W288" s="22">
        <v>8.1890200000000004E-5</v>
      </c>
      <c r="Y288" s="3">
        <f ca="1">0.000001*0.0000478181*($AC$4*Crysol!G288+$AC$5*Crysol!H288+$AC$6*Crysol!I288)-$AC$7</f>
        <v>1.2378250801765633E-4</v>
      </c>
      <c r="Z288" s="3">
        <f t="shared" ca="1" si="22"/>
        <v>0.70346065029627214</v>
      </c>
      <c r="AE288" s="24">
        <v>0.35157132149999998</v>
      </c>
      <c r="AF288" s="24">
        <v>4.7856979999999998E-4</v>
      </c>
      <c r="AG288" s="24">
        <v>7.3823200000000002E-5</v>
      </c>
      <c r="AI288" s="3">
        <f ca="1">0.000001*0.0000478181*($AM$4*Crysol!G288+$AM$5*Crysol!H288+$AM$6*Crysol!I288)-$AM$7</f>
        <v>4.3239120151924927E-4</v>
      </c>
      <c r="AJ288" s="3">
        <f t="shared" ca="1" si="23"/>
        <v>0.39128730952331486</v>
      </c>
      <c r="AO288" s="26">
        <v>0.35157132149999998</v>
      </c>
      <c r="AP288" s="26">
        <v>6.7798119999999999E-4</v>
      </c>
      <c r="AQ288" s="26">
        <v>9.6298999999999994E-5</v>
      </c>
      <c r="AS288" s="3">
        <f ca="1">0.000001*0.0000478181*($AW$4*Crysol!G288+$AW$5*Crysol!H288+$AW$6*Crysol!I288)-$AW$7</f>
        <v>7.7548407446390737E-4</v>
      </c>
      <c r="AT288" s="3">
        <f t="shared" ca="1" si="24"/>
        <v>1.0251591301140952</v>
      </c>
    </row>
    <row r="289" spans="1:46" x14ac:dyDescent="0.25">
      <c r="A289" s="17">
        <v>0.35275009270000002</v>
      </c>
      <c r="B289" s="17">
        <v>-8.8369E-6</v>
      </c>
      <c r="C289" s="17">
        <v>7.8898299999999996E-5</v>
      </c>
      <c r="E289" s="3">
        <f ca="1">0.000001*0.0000478181*($I$4*Crysol!G289+$I$5*Crysol!H289+$I$6*Crysol!I289)-$I$7</f>
        <v>5.5993279748401126E-6</v>
      </c>
      <c r="F289" s="3">
        <f t="shared" ca="1" si="20"/>
        <v>3.3478976470678101E-2</v>
      </c>
      <c r="K289" s="20">
        <v>0.35275009270000002</v>
      </c>
      <c r="L289" s="20">
        <v>-7.0303999999999996E-5</v>
      </c>
      <c r="M289" s="20">
        <v>7.7943900000000004E-5</v>
      </c>
      <c r="O289" s="3">
        <f ca="1">0.000001*0.0000478181*($S$4*Crysol!G289+$S$5*Crysol!H289+$S$6*Crysol!I289)-$S$7</f>
        <v>4.6128692147759228E-5</v>
      </c>
      <c r="P289" s="3">
        <f t="shared" ca="1" si="21"/>
        <v>2.2314420555969559</v>
      </c>
      <c r="U289" s="22">
        <v>0.35275009270000002</v>
      </c>
      <c r="V289" s="22">
        <v>1.3310620000000001E-4</v>
      </c>
      <c r="W289" s="22">
        <v>8.5477399999999996E-5</v>
      </c>
      <c r="Y289" s="3">
        <f ca="1">0.000001*0.0000478181*($AC$4*Crysol!G289+$AC$5*Crysol!H289+$AC$6*Crysol!I289)-$AC$7</f>
        <v>1.2326764621866266E-4</v>
      </c>
      <c r="Z289" s="3">
        <f t="shared" ca="1" si="22"/>
        <v>1.3248292889336146E-2</v>
      </c>
      <c r="AE289" s="24">
        <v>0.35275009270000002</v>
      </c>
      <c r="AF289" s="24">
        <v>3.633787E-4</v>
      </c>
      <c r="AG289" s="24">
        <v>7.3652000000000006E-5</v>
      </c>
      <c r="AI289" s="3">
        <f ca="1">0.000001*0.0000478181*($AM$4*Crysol!G289+$AM$5*Crysol!H289+$AM$6*Crysol!I289)-$AM$7</f>
        <v>4.3132075011232784E-4</v>
      </c>
      <c r="AJ289" s="3">
        <f t="shared" ca="1" si="23"/>
        <v>0.85095815703973543</v>
      </c>
      <c r="AO289" s="26">
        <v>0.35275009270000002</v>
      </c>
      <c r="AP289" s="26">
        <v>7.435667E-4</v>
      </c>
      <c r="AQ289" s="26">
        <v>1.113162E-4</v>
      </c>
      <c r="AS289" s="3">
        <f ca="1">0.000001*0.0000478181*($AW$4*Crysol!G289+$AW$5*Crysol!H289+$AW$6*Crysol!I289)-$AW$7</f>
        <v>7.7382744137282147E-4</v>
      </c>
      <c r="AT289" s="3">
        <f t="shared" ca="1" si="24"/>
        <v>7.3899650219848442E-2</v>
      </c>
    </row>
    <row r="290" spans="1:46" x14ac:dyDescent="0.25">
      <c r="A290" s="17">
        <v>0.35392883419999999</v>
      </c>
      <c r="B290" s="17">
        <v>-1.5195120000000001E-4</v>
      </c>
      <c r="C290" s="17">
        <v>7.8046400000000005E-5</v>
      </c>
      <c r="E290" s="3">
        <f ca="1">0.000001*0.0000478181*($I$4*Crysol!G290+$I$5*Crysol!H290+$I$6*Crysol!I290)-$I$7</f>
        <v>5.5654912837184755E-6</v>
      </c>
      <c r="F290" s="3">
        <f t="shared" ca="1" si="20"/>
        <v>4.0733095035810525</v>
      </c>
      <c r="K290" s="20">
        <v>0.35392883419999999</v>
      </c>
      <c r="L290" s="20">
        <v>-2.4570699999999998E-5</v>
      </c>
      <c r="M290" s="20">
        <v>8.2979999999999995E-5</v>
      </c>
      <c r="O290" s="3">
        <f ca="1">0.000001*0.0000478181*($S$4*Crysol!G290+$S$5*Crysol!H290+$S$6*Crysol!I290)-$S$7</f>
        <v>4.5959730245952444E-5</v>
      </c>
      <c r="P290" s="3">
        <f t="shared" ca="1" si="21"/>
        <v>0.72244735475657018</v>
      </c>
      <c r="U290" s="22">
        <v>0.35392883419999999</v>
      </c>
      <c r="V290" s="22">
        <v>3.55855E-5</v>
      </c>
      <c r="W290" s="22">
        <v>8.6627700000000004E-5</v>
      </c>
      <c r="Y290" s="3">
        <f ca="1">0.000001*0.0000478181*($AC$4*Crysol!G290+$AC$5*Crysol!H290+$AC$6*Crysol!I290)-$AC$7</f>
        <v>1.2275279739198741E-4</v>
      </c>
      <c r="Z290" s="3">
        <f t="shared" ca="1" si="22"/>
        <v>1.0124966482467139</v>
      </c>
      <c r="AE290" s="24">
        <v>0.35392883419999999</v>
      </c>
      <c r="AF290" s="24">
        <v>3.8567320000000002E-4</v>
      </c>
      <c r="AG290" s="24">
        <v>8.5056300000000001E-5</v>
      </c>
      <c r="AI290" s="3">
        <f ca="1">0.000001*0.0000478181*($AM$4*Crysol!G290+$AM$5*Crysol!H290+$AM$6*Crysol!I290)-$AM$7</f>
        <v>4.3025032567621041E-4</v>
      </c>
      <c r="AJ290" s="3">
        <f t="shared" ca="1" si="23"/>
        <v>0.27466995111860243</v>
      </c>
      <c r="AO290" s="26">
        <v>0.35392883419999999</v>
      </c>
      <c r="AP290" s="26">
        <v>5.8093870000000005E-4</v>
      </c>
      <c r="AQ290" s="26">
        <v>1.11662E-4</v>
      </c>
      <c r="AS290" s="3">
        <f ca="1">0.000001*0.0000478181*($AW$4*Crysol!G290+$AW$5*Crysol!H290+$AW$6*Crysol!I290)-$AW$7</f>
        <v>7.7217085002181474E-4</v>
      </c>
      <c r="AT290" s="3">
        <f t="shared" ca="1" si="24"/>
        <v>2.932992895666628</v>
      </c>
    </row>
    <row r="291" spans="1:46" x14ac:dyDescent="0.25">
      <c r="A291" s="17">
        <v>0.35510754589999999</v>
      </c>
      <c r="B291" s="17">
        <v>-1.410393E-4</v>
      </c>
      <c r="C291" s="17">
        <v>8.6994200000000001E-5</v>
      </c>
      <c r="E291" s="3">
        <f ca="1">0.000001*0.0000478181*($I$4*Crysol!G291+$I$5*Crysol!H291+$I$6*Crysol!I291)-$I$7</f>
        <v>5.5316554480289999E-6</v>
      </c>
      <c r="F291" s="3">
        <f t="shared" ca="1" si="20"/>
        <v>2.838672172468176</v>
      </c>
      <c r="K291" s="20">
        <v>0.35510754589999999</v>
      </c>
      <c r="L291" s="20">
        <v>7.0029000000000003E-5</v>
      </c>
      <c r="M291" s="20">
        <v>8.6075600000000006E-5</v>
      </c>
      <c r="O291" s="3">
        <f ca="1">0.000001*0.0000478181*($S$4*Crysol!G291+$S$5*Crysol!H291+$S$6*Crysol!I291)-$S$7</f>
        <v>4.5790772615705328E-5</v>
      </c>
      <c r="P291" s="3">
        <f t="shared" ca="1" si="21"/>
        <v>7.929423131274857E-2</v>
      </c>
      <c r="U291" s="22">
        <v>0.35510754589999999</v>
      </c>
      <c r="V291" s="22">
        <v>4.6034300000000001E-5</v>
      </c>
      <c r="W291" s="22">
        <v>8.3097300000000001E-5</v>
      </c>
      <c r="Y291" s="3">
        <f ca="1">0.000001*0.0000478181*($AC$4*Crysol!G291+$AC$5*Crysol!H291+$AC$6*Crysol!I291)-$AC$7</f>
        <v>1.2223796158130848E-4</v>
      </c>
      <c r="Z291" s="3">
        <f t="shared" ca="1" si="22"/>
        <v>0.84096486868547893</v>
      </c>
      <c r="AE291" s="24">
        <v>0.35510754589999999</v>
      </c>
      <c r="AF291" s="24">
        <v>3.3502819999999998E-4</v>
      </c>
      <c r="AG291" s="24">
        <v>8.7328600000000003E-5</v>
      </c>
      <c r="AI291" s="3">
        <f ca="1">0.000001*0.0000478181*($AM$4*Crysol!G291+$AM$5*Crysol!H291+$AM$6*Crysol!I291)-$AM$7</f>
        <v>4.2917992830170744E-4</v>
      </c>
      <c r="AJ291" s="3">
        <f t="shared" ca="1" si="23"/>
        <v>1.16236787180624</v>
      </c>
      <c r="AO291" s="26">
        <v>0.35510754589999999</v>
      </c>
      <c r="AP291" s="26">
        <v>6.149088E-4</v>
      </c>
      <c r="AQ291" s="26">
        <v>1.0793350000000001E-4</v>
      </c>
      <c r="AS291" s="3">
        <f ca="1">0.000001*0.0000478181*($AW$4*Crysol!G291+$AW$5*Crysol!H291+$AW$6*Crysol!I291)-$AW$7</f>
        <v>7.7051430055142557E-4</v>
      </c>
      <c r="AT291" s="3">
        <f t="shared" ca="1" si="24"/>
        <v>2.0784394130838941</v>
      </c>
    </row>
    <row r="292" spans="1:46" x14ac:dyDescent="0.25">
      <c r="A292" s="17">
        <v>0.35628625749999998</v>
      </c>
      <c r="B292" s="17">
        <v>-8.0870099999999997E-5</v>
      </c>
      <c r="C292" s="17">
        <v>8.6958099999999997E-5</v>
      </c>
      <c r="E292" s="3">
        <f ca="1">0.000001*0.0000478181*($I$4*Crysol!G292+$I$5*Crysol!H292+$I$6*Crysol!I292)-$I$7</f>
        <v>5.4978196152101089E-6</v>
      </c>
      <c r="F292" s="3">
        <f t="shared" ca="1" si="20"/>
        <v>0.98647216022332262</v>
      </c>
      <c r="K292" s="20">
        <v>0.35628625749999998</v>
      </c>
      <c r="L292" s="20">
        <v>9.8580999999999997E-5</v>
      </c>
      <c r="M292" s="20">
        <v>9.4181199999999999E-5</v>
      </c>
      <c r="O292" s="3">
        <f ca="1">0.000001*0.0000478181*($S$4*Crysol!G292+$S$5*Crysol!H292+$S$6*Crysol!I292)-$S$7</f>
        <v>4.5621814999792326E-5</v>
      </c>
      <c r="P292" s="3">
        <f t="shared" ca="1" si="21"/>
        <v>0.31619438013367257</v>
      </c>
      <c r="U292" s="22">
        <v>0.35628625749999998</v>
      </c>
      <c r="V292" s="22">
        <v>6.8738299999999999E-5</v>
      </c>
      <c r="W292" s="22">
        <v>8.1148200000000003E-5</v>
      </c>
      <c r="Y292" s="3">
        <f ca="1">0.000001*0.0000478181*($AC$4*Crysol!G292+$AC$5*Crysol!H292+$AC$6*Crysol!I292)-$AC$7</f>
        <v>1.2172312581430746E-4</v>
      </c>
      <c r="Z292" s="3">
        <f t="shared" ca="1" si="22"/>
        <v>0.42632935790917065</v>
      </c>
      <c r="AE292" s="24">
        <v>0.35628625749999998</v>
      </c>
      <c r="AF292" s="24">
        <v>4.5596709999999997E-4</v>
      </c>
      <c r="AG292" s="24">
        <v>8.7155200000000002E-5</v>
      </c>
      <c r="AI292" s="3">
        <f ca="1">0.000001*0.0000478181*($AM$4*Crysol!G292+$AM$5*Crysol!H292+$AM$6*Crysol!I292)-$AM$7</f>
        <v>4.2810953101801534E-4</v>
      </c>
      <c r="AJ292" s="3">
        <f t="shared" ca="1" si="23"/>
        <v>0.10216445476005015</v>
      </c>
      <c r="AO292" s="26">
        <v>0.35628625749999998</v>
      </c>
      <c r="AP292" s="26">
        <v>3.6714430000000001E-4</v>
      </c>
      <c r="AQ292" s="26">
        <v>1.0808460000000001E-4</v>
      </c>
      <c r="AS292" s="3">
        <f ca="1">0.000001*0.0000478181*($AW$4*Crysol!G292+$AW$5*Crysol!H292+$AW$6*Crysol!I292)-$AW$7</f>
        <v>7.6885775122157557E-4</v>
      </c>
      <c r="AT292" s="3">
        <f t="shared" ca="1" si="24"/>
        <v>13.813543797382559</v>
      </c>
    </row>
    <row r="293" spans="1:46" x14ac:dyDescent="0.25">
      <c r="A293" s="17">
        <v>0.35746490959999999</v>
      </c>
      <c r="B293" s="17">
        <v>1.5280210000000001E-4</v>
      </c>
      <c r="C293" s="17">
        <v>9.7847699999999995E-5</v>
      </c>
      <c r="E293" s="3">
        <f ca="1">0.000001*0.0000478181*($I$4*Crysol!G293+$I$5*Crysol!H293+$I$6*Crysol!I293)-$I$7</f>
        <v>5.4639854903849682E-6</v>
      </c>
      <c r="F293" s="3">
        <f t="shared" ca="1" si="20"/>
        <v>2.2674043343869501</v>
      </c>
      <c r="K293" s="20">
        <v>0.35746490959999999</v>
      </c>
      <c r="L293" s="20">
        <v>1.5664200000000002E-5</v>
      </c>
      <c r="M293" s="20">
        <v>9.7855600000000005E-5</v>
      </c>
      <c r="O293" s="3">
        <f ca="1">0.000001*0.0000478181*($S$4*Crysol!G293+$S$5*Crysol!H293+$S$6*Crysol!I293)-$S$7</f>
        <v>4.5452865912664588E-5</v>
      </c>
      <c r="P293" s="3">
        <f t="shared" ca="1" si="21"/>
        <v>9.2668202533702976E-2</v>
      </c>
      <c r="U293" s="22">
        <v>0.35746490959999999</v>
      </c>
      <c r="V293" s="22">
        <v>1.8121430000000001E-4</v>
      </c>
      <c r="W293" s="22">
        <v>1.003686E-4</v>
      </c>
      <c r="Y293" s="3">
        <f ca="1">0.000001*0.0000478181*($AC$4*Crysol!G293+$AC$5*Crysol!H293+$AC$6*Crysol!I293)-$AC$7</f>
        <v>1.212083160356212E-4</v>
      </c>
      <c r="Z293" s="3">
        <f t="shared" ca="1" si="22"/>
        <v>0.35743196641320546</v>
      </c>
      <c r="AE293" s="24">
        <v>0.35746490959999999</v>
      </c>
      <c r="AF293" s="24">
        <v>4.500269E-4</v>
      </c>
      <c r="AG293" s="24">
        <v>1.002647E-4</v>
      </c>
      <c r="AI293" s="3">
        <f ca="1">0.000001*0.0000478181*($AM$4*Crysol!G293+$AM$5*Crysol!H293+$AM$6*Crysol!I293)-$AM$7</f>
        <v>4.270391877667416E-4</v>
      </c>
      <c r="AJ293" s="3">
        <f t="shared" ca="1" si="23"/>
        <v>5.2564844782317675E-2</v>
      </c>
      <c r="AO293" s="26">
        <v>0.35746490959999999</v>
      </c>
      <c r="AP293" s="26">
        <v>6.2355229999999998E-4</v>
      </c>
      <c r="AQ293" s="26">
        <v>1.172769E-4</v>
      </c>
      <c r="AS293" s="3">
        <f ca="1">0.000001*0.0000478181*($AW$4*Crysol!G293+$AW$5*Crysol!H293+$AW$6*Crysol!I293)-$AW$7</f>
        <v>7.672012855124221E-4</v>
      </c>
      <c r="AT293" s="3">
        <f t="shared" ca="1" si="24"/>
        <v>1.5003071228637397</v>
      </c>
    </row>
    <row r="294" spans="1:46" x14ac:dyDescent="0.25">
      <c r="A294" s="17">
        <v>0.35864353180000003</v>
      </c>
      <c r="B294" s="17">
        <v>1.9091320000000001E-4</v>
      </c>
      <c r="C294" s="17">
        <v>9.3385499999999996E-5</v>
      </c>
      <c r="E294" s="3">
        <f ca="1">0.000001*0.0000478181*($I$4*Crysol!G294+$I$5*Crysol!H294+$I$6*Crysol!I294)-$I$7</f>
        <v>5.4301522238625736E-6</v>
      </c>
      <c r="F294" s="3">
        <f t="shared" ca="1" si="20"/>
        <v>3.9450230952087755</v>
      </c>
      <c r="K294" s="20">
        <v>0.35864353180000003</v>
      </c>
      <c r="L294" s="20">
        <v>1.478811E-4</v>
      </c>
      <c r="M294" s="20">
        <v>1.025302E-4</v>
      </c>
      <c r="O294" s="3">
        <f ca="1">0.000001*0.0000478181*($S$4*Crysol!G294+$S$5*Crysol!H294+$S$6*Crysol!I294)-$S$7</f>
        <v>4.5283921111430619E-5</v>
      </c>
      <c r="P294" s="3">
        <f t="shared" ca="1" si="21"/>
        <v>1.0013069469461107</v>
      </c>
      <c r="U294" s="22">
        <v>0.35864353180000003</v>
      </c>
      <c r="V294" s="22">
        <v>2.5676159999999998E-4</v>
      </c>
      <c r="W294" s="22">
        <v>9.9633299999999994E-5</v>
      </c>
      <c r="Y294" s="3">
        <f ca="1">0.000001*0.0000478181*($AC$4*Crysol!G294+$AC$5*Crysol!H294+$AC$6*Crysol!I294)-$AC$7</f>
        <v>1.2069351931660908E-4</v>
      </c>
      <c r="Z294" s="3">
        <f t="shared" ca="1" si="22"/>
        <v>1.8651058646258083</v>
      </c>
      <c r="AE294" s="24">
        <v>0.35864353180000003</v>
      </c>
      <c r="AF294" s="24">
        <v>4.4044130000000001E-4</v>
      </c>
      <c r="AG294" s="24">
        <v>9.8098100000000002E-5</v>
      </c>
      <c r="AI294" s="3">
        <f ca="1">0.000001*0.0000478181*($AM$4*Crysol!G294+$AM$5*Crysol!H294+$AM$6*Crysol!I294)-$AM$7</f>
        <v>4.2596887166789323E-4</v>
      </c>
      <c r="AJ294" s="3">
        <f t="shared" ca="1" si="23"/>
        <v>2.1765147939416057E-2</v>
      </c>
      <c r="AO294" s="26">
        <v>0.35864353180000003</v>
      </c>
      <c r="AP294" s="26">
        <v>7.519553E-4</v>
      </c>
      <c r="AQ294" s="26">
        <v>1.297204E-4</v>
      </c>
      <c r="AS294" s="3">
        <f ca="1">0.000001*0.0000478181*($AW$4*Crysol!G294+$AW$5*Crysol!H294+$AW$6*Crysol!I294)-$AW$7</f>
        <v>7.6554486182442536E-4</v>
      </c>
      <c r="AT294" s="3">
        <f t="shared" ca="1" si="24"/>
        <v>1.0974742752412012E-2</v>
      </c>
    </row>
    <row r="295" spans="1:46" x14ac:dyDescent="0.25">
      <c r="A295" s="17">
        <v>0.35982212419999998</v>
      </c>
      <c r="B295" s="17">
        <v>-9.5533599999999996E-5</v>
      </c>
      <c r="C295" s="17">
        <v>9.6847000000000003E-5</v>
      </c>
      <c r="E295" s="3">
        <f ca="1">0.000001*0.0000478181*($I$4*Crysol!G295+$I$5*Crysol!H295+$I$6*Crysol!I295)-$I$7</f>
        <v>5.3963198127723473E-6</v>
      </c>
      <c r="F295" s="3">
        <f t="shared" ca="1" si="20"/>
        <v>1.0860942436361052</v>
      </c>
      <c r="K295" s="20">
        <v>0.35982212419999998</v>
      </c>
      <c r="L295" s="20">
        <v>1.5212010000000001E-4</v>
      </c>
      <c r="M295" s="20">
        <v>9.9120100000000007E-5</v>
      </c>
      <c r="O295" s="3">
        <f ca="1">0.000001*0.0000478181*($S$4*Crysol!G295+$S$5*Crysol!H295+$S$6*Crysol!I295)-$S$7</f>
        <v>4.5114980581756373E-5</v>
      </c>
      <c r="P295" s="3">
        <f t="shared" ca="1" si="21"/>
        <v>1.1654285393306902</v>
      </c>
      <c r="U295" s="22">
        <v>0.35982212419999998</v>
      </c>
      <c r="V295" s="22">
        <v>1.4082299999999999E-4</v>
      </c>
      <c r="W295" s="22">
        <v>9.5156300000000002E-5</v>
      </c>
      <c r="Y295" s="3">
        <f ca="1">0.000001*0.0000478181*($AC$4*Crysol!G295+$AC$5*Crysol!H295+$AC$6*Crysol!I295)-$AC$7</f>
        <v>1.2017873561359338E-4</v>
      </c>
      <c r="Z295" s="3">
        <f t="shared" ca="1" si="22"/>
        <v>4.7067781749575835E-2</v>
      </c>
      <c r="AE295" s="24">
        <v>0.35982212419999998</v>
      </c>
      <c r="AF295" s="24">
        <v>4.3627979999999998E-4</v>
      </c>
      <c r="AG295" s="24">
        <v>9.0364400000000005E-5</v>
      </c>
      <c r="AI295" s="3">
        <f ca="1">0.000001*0.0000478181*($AM$4*Crysol!G295+$AM$5*Crysol!H295+$AM$6*Crysol!I295)-$AM$7</f>
        <v>4.2489858263065953E-4</v>
      </c>
      <c r="AJ295" s="3">
        <f t="shared" ca="1" si="23"/>
        <v>1.5862904050928051E-2</v>
      </c>
      <c r="AO295" s="26">
        <v>0.35982212419999998</v>
      </c>
      <c r="AP295" s="26">
        <v>5.521867E-4</v>
      </c>
      <c r="AQ295" s="26">
        <v>1.284251E-4</v>
      </c>
      <c r="AS295" s="3">
        <f ca="1">0.000001*0.0000478181*($AW$4*Crysol!G295+$AW$5*Crysol!H295+$AW$6*Crysol!I295)-$AW$7</f>
        <v>7.638884800170464E-4</v>
      </c>
      <c r="AT295" s="3">
        <f t="shared" ca="1" si="24"/>
        <v>2.7173726135777332</v>
      </c>
    </row>
    <row r="296" spans="1:46" x14ac:dyDescent="0.25">
      <c r="A296" s="17">
        <v>0.36100068689999998</v>
      </c>
      <c r="B296" s="17">
        <v>2.2715840000000001E-4</v>
      </c>
      <c r="C296" s="17">
        <v>9.5367100000000004E-5</v>
      </c>
      <c r="E296" s="3">
        <f ca="1">0.000001*0.0000478181*($I$4*Crysol!G296+$I$5*Crysol!H296+$I$6*Crysol!I296)-$I$7</f>
        <v>5.3602361832225075E-6</v>
      </c>
      <c r="F296" s="3">
        <f t="shared" ca="1" si="20"/>
        <v>5.4090219026019</v>
      </c>
      <c r="K296" s="20">
        <v>0.36100068689999998</v>
      </c>
      <c r="L296" s="20">
        <v>1.507445E-4</v>
      </c>
      <c r="M296" s="20">
        <v>1.188015E-4</v>
      </c>
      <c r="O296" s="3">
        <f ca="1">0.000001*0.0000478181*($S$4*Crysol!G296+$S$5*Crysol!H296+$S$6*Crysol!I296)-$S$7</f>
        <v>4.4932990775108369E-5</v>
      </c>
      <c r="P296" s="3">
        <f t="shared" ca="1" si="21"/>
        <v>0.79327171551549835</v>
      </c>
      <c r="U296" s="22">
        <v>0.36100068689999998</v>
      </c>
      <c r="V296" s="22">
        <v>1.66818E-4</v>
      </c>
      <c r="W296" s="22">
        <v>1.146764E-4</v>
      </c>
      <c r="Y296" s="3">
        <f ca="1">0.000001*0.0000478181*($AC$4*Crysol!G296+$AC$5*Crysol!H296+$AC$6*Crysol!I296)-$AC$7</f>
        <v>1.1961007057049881E-4</v>
      </c>
      <c r="Z296" s="3">
        <f t="shared" ca="1" si="22"/>
        <v>0.16946569739233464</v>
      </c>
      <c r="AE296" s="24">
        <v>0.36100068689999998</v>
      </c>
      <c r="AF296" s="24">
        <v>4.4362680000000003E-4</v>
      </c>
      <c r="AG296" s="24">
        <v>1.020579E-4</v>
      </c>
      <c r="AI296" s="3">
        <f ca="1">0.000001*0.0000478181*($AM$4*Crysol!G296+$AM$5*Crysol!H296+$AM$6*Crysol!I296)-$AM$7</f>
        <v>4.2366563722018595E-4</v>
      </c>
      <c r="AJ296" s="3">
        <f t="shared" ca="1" si="23"/>
        <v>3.8254137707202873E-2</v>
      </c>
      <c r="AO296" s="26">
        <v>0.36100068689999998</v>
      </c>
      <c r="AP296" s="26">
        <v>4.8990079999999998E-4</v>
      </c>
      <c r="AQ296" s="26">
        <v>1.3876749999999999E-4</v>
      </c>
      <c r="AS296" s="3">
        <f ca="1">0.000001*0.0000478181*($AW$4*Crysol!G296+$AW$5*Crysol!H296+$AW$6*Crysol!I296)-$AW$7</f>
        <v>7.6187943683217029E-4</v>
      </c>
      <c r="AT296" s="3">
        <f t="shared" ca="1" si="24"/>
        <v>3.8414400245967122</v>
      </c>
    </row>
    <row r="297" spans="1:46" x14ac:dyDescent="0.25">
      <c r="A297" s="17">
        <v>0.3621792197</v>
      </c>
      <c r="B297" s="17">
        <v>5.5844599999999997E-5</v>
      </c>
      <c r="C297" s="17">
        <v>1.2412400000000001E-4</v>
      </c>
      <c r="E297" s="3">
        <f ca="1">0.000001*0.0000478181*($I$4*Crysol!G297+$I$5*Crysol!H297+$I$6*Crysol!I297)-$I$7</f>
        <v>5.3237531653072163E-6</v>
      </c>
      <c r="F297" s="3">
        <f t="shared" ca="1" si="20"/>
        <v>0.16566460066570732</v>
      </c>
      <c r="K297" s="20">
        <v>0.3621792197</v>
      </c>
      <c r="L297" s="20">
        <v>1.933541E-4</v>
      </c>
      <c r="M297" s="20">
        <v>1.149192E-4</v>
      </c>
      <c r="O297" s="3">
        <f ca="1">0.000001*0.0000478181*($S$4*Crysol!G297+$S$5*Crysol!H297+$S$6*Crysol!I297)-$S$7</f>
        <v>4.4748685330372075E-5</v>
      </c>
      <c r="P297" s="3">
        <f t="shared" ca="1" si="21"/>
        <v>1.6721840620531954</v>
      </c>
      <c r="U297" s="22">
        <v>0.3621792197</v>
      </c>
      <c r="V297" s="22">
        <v>4.5236620000000001E-4</v>
      </c>
      <c r="W297" s="22">
        <v>1.1245539999999999E-4</v>
      </c>
      <c r="Y297" s="3">
        <f ca="1">0.000001*0.0000478181*($AC$4*Crysol!G297+$AC$5*Crysol!H297+$AC$6*Crysol!I297)-$AC$7</f>
        <v>1.1903184028392161E-4</v>
      </c>
      <c r="Z297" s="3">
        <f t="shared" ca="1" si="22"/>
        <v>8.7861686591784736</v>
      </c>
      <c r="AE297" s="24">
        <v>0.3621792197</v>
      </c>
      <c r="AF297" s="24">
        <v>4.9988460000000001E-4</v>
      </c>
      <c r="AG297" s="24">
        <v>1.005724E-4</v>
      </c>
      <c r="AI297" s="3">
        <f ca="1">0.000001*0.0000478181*($AM$4*Crysol!G297+$AM$5*Crysol!H297+$AM$6*Crysol!I297)-$AM$7</f>
        <v>4.2240380625653876E-4</v>
      </c>
      <c r="AJ297" s="3">
        <f t="shared" ca="1" si="23"/>
        <v>0.59351335306977737</v>
      </c>
      <c r="AO297" s="26">
        <v>0.3621792197</v>
      </c>
      <c r="AP297" s="26">
        <v>6.8982929999999998E-4</v>
      </c>
      <c r="AQ297" s="26">
        <v>1.4426740000000001E-4</v>
      </c>
      <c r="AS297" s="3">
        <f ca="1">0.000001*0.0000478181*($AW$4*Crysol!G297+$AW$5*Crysol!H297+$AW$6*Crysol!I297)-$AW$7</f>
        <v>7.5980775192253784E-4</v>
      </c>
      <c r="AT297" s="3">
        <f t="shared" ca="1" si="24"/>
        <v>0.23528392230073433</v>
      </c>
    </row>
    <row r="298" spans="1:46" x14ac:dyDescent="0.25">
      <c r="A298" s="17">
        <v>0.3633577228</v>
      </c>
      <c r="B298" s="17">
        <v>1.09404E-4</v>
      </c>
      <c r="C298" s="17">
        <v>1.528515E-4</v>
      </c>
      <c r="E298" s="3">
        <f ca="1">0.000001*0.0000478181*($I$4*Crysol!G298+$I$5*Crysol!H298+$I$6*Crysol!I298)-$I$7</f>
        <v>5.2872710667941121E-6</v>
      </c>
      <c r="F298" s="3">
        <f t="shared" ca="1" si="20"/>
        <v>0.46398252132271955</v>
      </c>
      <c r="K298" s="20">
        <v>0.3633577228</v>
      </c>
      <c r="L298" s="20">
        <v>-5.4719799999999997E-5</v>
      </c>
      <c r="M298" s="20">
        <v>1.478416E-4</v>
      </c>
      <c r="O298" s="3">
        <f ca="1">0.000001*0.0000478181*($S$4*Crysol!G298+$S$5*Crysol!H298+$S$6*Crysol!I298)-$S$7</f>
        <v>4.456438453028522E-5</v>
      </c>
      <c r="P298" s="3">
        <f t="shared" ca="1" si="21"/>
        <v>0.45098992312754432</v>
      </c>
      <c r="U298" s="22">
        <v>0.3633577228</v>
      </c>
      <c r="V298" s="22">
        <v>2.4364140000000001E-4</v>
      </c>
      <c r="W298" s="22">
        <v>1.323385E-4</v>
      </c>
      <c r="Y298" s="3">
        <f ca="1">0.000001*0.0000478181*($AC$4*Crysol!G298+$AC$5*Crysol!H298+$AC$6*Crysol!I298)-$AC$7</f>
        <v>1.1845362456922526E-4</v>
      </c>
      <c r="Z298" s="3">
        <f t="shared" ca="1" si="22"/>
        <v>0.89485244428766508</v>
      </c>
      <c r="AE298" s="24">
        <v>0.3633577228</v>
      </c>
      <c r="AF298" s="24">
        <v>7.3234389999999997E-4</v>
      </c>
      <c r="AG298" s="24">
        <v>1.5382460000000001E-4</v>
      </c>
      <c r="AI298" s="3">
        <f ca="1">0.000001*0.0000478181*($AM$4*Crysol!G298+$AM$5*Crysol!H298+$AM$6*Crysol!I298)-$AM$7</f>
        <v>4.2114200709207411E-4</v>
      </c>
      <c r="AJ298" s="3">
        <f t="shared" ca="1" si="23"/>
        <v>4.0929163716468988</v>
      </c>
      <c r="AO298" s="26">
        <v>0.3633577228</v>
      </c>
      <c r="AP298" s="26">
        <v>6.3071030000000003E-4</v>
      </c>
      <c r="AQ298" s="26">
        <v>1.8965400000000001E-4</v>
      </c>
      <c r="AS298" s="3">
        <f ca="1">0.000001*0.0000478181*($AW$4*Crysol!G298+$AW$5*Crysol!H298+$AW$6*Crysol!I298)-$AW$7</f>
        <v>7.57736119221076E-4</v>
      </c>
      <c r="AT298" s="3">
        <f t="shared" ca="1" si="24"/>
        <v>0.44860074988067622</v>
      </c>
    </row>
    <row r="299" spans="1:46" x14ac:dyDescent="0.25">
      <c r="A299" s="3"/>
      <c r="B299" s="3"/>
      <c r="C299" s="3"/>
      <c r="E299" s="3"/>
      <c r="F299" s="3"/>
      <c r="K299" s="3"/>
      <c r="L299" s="3"/>
      <c r="M299" s="3"/>
      <c r="O299" s="3"/>
      <c r="P299" s="3"/>
      <c r="U299" s="3"/>
      <c r="V299" s="3"/>
      <c r="W299" s="3"/>
      <c r="Y299" s="3"/>
      <c r="Z299" s="3"/>
      <c r="AE299" s="3"/>
      <c r="AF299" s="3"/>
      <c r="AG299" s="3"/>
      <c r="AI299" s="3"/>
      <c r="AJ299" s="3"/>
      <c r="AO299" s="3"/>
      <c r="AP299" s="3"/>
      <c r="AQ299" s="3"/>
      <c r="AS299" s="3"/>
      <c r="AT299" s="3"/>
    </row>
    <row r="300" spans="1:46" x14ac:dyDescent="0.25">
      <c r="A300" s="3"/>
      <c r="B300" s="3"/>
      <c r="C300" s="3"/>
      <c r="E300" s="3"/>
      <c r="F300" s="3"/>
      <c r="K300" s="3"/>
      <c r="L300" s="3"/>
      <c r="M300" s="3"/>
      <c r="O300" s="3"/>
      <c r="P300" s="3"/>
      <c r="U300" s="3"/>
      <c r="V300" s="3"/>
      <c r="W300" s="3"/>
      <c r="Y300" s="3"/>
      <c r="Z300" s="3"/>
      <c r="AE300" s="3"/>
      <c r="AF300" s="3"/>
      <c r="AG300" s="3"/>
      <c r="AI300" s="3"/>
      <c r="AJ300" s="3"/>
      <c r="AO300" s="3"/>
      <c r="AP300" s="3"/>
      <c r="AQ300" s="3"/>
      <c r="AS300" s="3"/>
      <c r="AT300" s="3"/>
    </row>
    <row r="301" spans="1:46" x14ac:dyDescent="0.25">
      <c r="A301" s="3"/>
      <c r="B301" s="3"/>
      <c r="C301" s="3"/>
      <c r="E301" s="3"/>
      <c r="F301" s="3"/>
      <c r="K301" s="3"/>
      <c r="L301" s="3"/>
      <c r="M301" s="3"/>
      <c r="O301" s="3"/>
      <c r="P301" s="3"/>
      <c r="U301" s="3"/>
      <c r="V301" s="3"/>
      <c r="W301" s="3"/>
      <c r="Y301" s="3"/>
      <c r="Z301" s="3"/>
      <c r="AE301" s="3"/>
      <c r="AF301" s="3"/>
      <c r="AG301" s="3"/>
      <c r="AI301" s="3"/>
      <c r="AJ301" s="3"/>
      <c r="AO301" s="3"/>
      <c r="AP301" s="3"/>
      <c r="AQ301" s="3"/>
      <c r="AS301" s="3"/>
      <c r="AT301" s="3"/>
    </row>
    <row r="302" spans="1:46" x14ac:dyDescent="0.25">
      <c r="A302" s="3"/>
      <c r="B302" s="3"/>
      <c r="C302" s="3"/>
      <c r="E302" s="3"/>
      <c r="F302" s="3"/>
      <c r="K302" s="3"/>
      <c r="L302" s="3"/>
      <c r="M302" s="3"/>
      <c r="O302" s="3"/>
      <c r="P302" s="3"/>
      <c r="U302" s="3"/>
      <c r="V302" s="3"/>
      <c r="W302" s="3"/>
      <c r="Y302" s="3"/>
      <c r="Z302" s="3"/>
      <c r="AE302" s="3"/>
      <c r="AF302" s="3"/>
      <c r="AG302" s="3"/>
      <c r="AI302" s="3"/>
      <c r="AJ302" s="3"/>
      <c r="AO302" s="3"/>
      <c r="AP302" s="3"/>
      <c r="AQ302" s="3"/>
      <c r="AS302" s="3"/>
      <c r="AT302" s="3"/>
    </row>
    <row r="303" spans="1:46" x14ac:dyDescent="0.25">
      <c r="A303" s="3"/>
      <c r="B303" s="3"/>
      <c r="C303" s="3"/>
      <c r="E303" s="3"/>
      <c r="F303" s="3"/>
      <c r="K303" s="3"/>
      <c r="L303" s="3"/>
      <c r="M303" s="3"/>
      <c r="O303" s="3"/>
      <c r="P303" s="3"/>
      <c r="U303" s="3"/>
      <c r="V303" s="3"/>
      <c r="W303" s="3"/>
      <c r="Y303" s="3"/>
      <c r="Z303" s="3"/>
      <c r="AE303" s="3"/>
      <c r="AF303" s="3"/>
      <c r="AG303" s="3"/>
      <c r="AI303" s="3"/>
      <c r="AJ303" s="3"/>
      <c r="AO303" s="3"/>
      <c r="AP303" s="3"/>
      <c r="AQ303" s="3"/>
      <c r="AS303" s="3"/>
      <c r="AT303" s="3"/>
    </row>
    <row r="304" spans="1:46" x14ac:dyDescent="0.25">
      <c r="A304" s="3"/>
      <c r="B304" s="3"/>
      <c r="C304" s="3"/>
      <c r="E304" s="3"/>
      <c r="F304" s="3"/>
      <c r="K304" s="3"/>
      <c r="L304" s="3"/>
      <c r="M304" s="3"/>
      <c r="O304" s="3"/>
      <c r="P304" s="3"/>
      <c r="U304" s="3"/>
      <c r="V304" s="3"/>
      <c r="W304" s="3"/>
      <c r="Y304" s="3"/>
      <c r="Z304" s="3"/>
      <c r="AE304" s="3"/>
      <c r="AF304" s="3"/>
      <c r="AG304" s="3"/>
      <c r="AI304" s="3"/>
      <c r="AJ304" s="3"/>
      <c r="AO304" s="3"/>
      <c r="AP304" s="3"/>
      <c r="AQ304" s="3"/>
      <c r="AS304" s="3"/>
      <c r="AT304" s="3"/>
    </row>
    <row r="305" spans="1:46" x14ac:dyDescent="0.25">
      <c r="A305" s="3"/>
      <c r="B305" s="3"/>
      <c r="C305" s="3"/>
      <c r="E305" s="3"/>
      <c r="F305" s="3"/>
      <c r="K305" s="3"/>
      <c r="L305" s="3"/>
      <c r="M305" s="3"/>
      <c r="O305" s="3"/>
      <c r="P305" s="3"/>
      <c r="U305" s="3"/>
      <c r="V305" s="3"/>
      <c r="W305" s="3"/>
      <c r="Y305" s="3"/>
      <c r="Z305" s="3"/>
      <c r="AE305" s="3"/>
      <c r="AF305" s="3"/>
      <c r="AG305" s="3"/>
      <c r="AI305" s="3"/>
      <c r="AJ305" s="3"/>
      <c r="AO305" s="3"/>
      <c r="AP305" s="3"/>
      <c r="AQ305" s="3"/>
      <c r="AS305" s="3"/>
      <c r="AT305" s="3"/>
    </row>
    <row r="306" spans="1:46" x14ac:dyDescent="0.25">
      <c r="A306" s="3"/>
      <c r="B306" s="3"/>
      <c r="C306" s="3"/>
      <c r="E306" s="3"/>
      <c r="F306" s="3"/>
      <c r="K306" s="3"/>
      <c r="L306" s="3"/>
      <c r="M306" s="3"/>
      <c r="O306" s="3"/>
      <c r="P306" s="3"/>
      <c r="U306" s="3"/>
      <c r="V306" s="3"/>
      <c r="W306" s="3"/>
      <c r="Y306" s="3"/>
      <c r="Z306" s="3"/>
      <c r="AE306" s="3"/>
      <c r="AF306" s="3"/>
      <c r="AG306" s="3"/>
      <c r="AI306" s="3"/>
      <c r="AJ306" s="3"/>
      <c r="AO306" s="3"/>
      <c r="AP306" s="3"/>
      <c r="AQ306" s="3"/>
      <c r="AS306" s="3"/>
      <c r="AT306" s="3"/>
    </row>
    <row r="307" spans="1:46" x14ac:dyDescent="0.25">
      <c r="A307" s="3"/>
      <c r="B307" s="3"/>
      <c r="C307" s="3"/>
      <c r="E307" s="3"/>
      <c r="F307" s="3"/>
      <c r="K307" s="3"/>
      <c r="L307" s="3"/>
      <c r="M307" s="3"/>
      <c r="O307" s="3"/>
      <c r="P307" s="3"/>
      <c r="U307" s="3"/>
      <c r="V307" s="3"/>
      <c r="W307" s="3"/>
      <c r="Y307" s="3"/>
      <c r="Z307" s="3"/>
      <c r="AE307" s="3"/>
      <c r="AF307" s="3"/>
      <c r="AG307" s="3"/>
      <c r="AI307" s="3"/>
      <c r="AJ307" s="3"/>
      <c r="AO307" s="3"/>
      <c r="AP307" s="3"/>
      <c r="AQ307" s="3"/>
      <c r="AS307" s="3"/>
      <c r="AT307" s="3"/>
    </row>
    <row r="308" spans="1:46" x14ac:dyDescent="0.25">
      <c r="A308" s="3"/>
      <c r="B308" s="3"/>
      <c r="C308" s="3"/>
      <c r="E308" s="3"/>
      <c r="F308" s="3"/>
      <c r="K308" s="3"/>
      <c r="L308" s="3"/>
      <c r="M308" s="3"/>
      <c r="O308" s="3"/>
      <c r="P308" s="3"/>
      <c r="U308" s="3"/>
      <c r="V308" s="3"/>
      <c r="W308" s="3"/>
      <c r="Y308" s="3"/>
      <c r="Z308" s="3"/>
      <c r="AE308" s="3"/>
      <c r="AF308" s="3"/>
      <c r="AG308" s="3"/>
      <c r="AI308" s="3"/>
      <c r="AJ308" s="3"/>
      <c r="AO308" s="3"/>
      <c r="AP308" s="3"/>
      <c r="AQ308" s="3"/>
      <c r="AS308" s="3"/>
      <c r="AT308" s="3"/>
    </row>
    <row r="309" spans="1:46" x14ac:dyDescent="0.25">
      <c r="A309" s="3"/>
      <c r="B309" s="3"/>
      <c r="C309" s="3"/>
      <c r="E309" s="3"/>
      <c r="F309" s="3"/>
      <c r="K309" s="3"/>
      <c r="L309" s="3"/>
      <c r="M309" s="3"/>
      <c r="O309" s="3"/>
      <c r="P309" s="3"/>
      <c r="U309" s="3"/>
      <c r="V309" s="3"/>
      <c r="W309" s="3"/>
      <c r="Y309" s="3"/>
      <c r="Z309" s="3"/>
      <c r="AE309" s="3"/>
      <c r="AF309" s="3"/>
      <c r="AG309" s="3"/>
      <c r="AI309" s="3"/>
      <c r="AJ309" s="3"/>
      <c r="AO309" s="3"/>
      <c r="AP309" s="3"/>
      <c r="AQ309" s="3"/>
      <c r="AS309" s="3"/>
      <c r="AT309" s="3"/>
    </row>
    <row r="310" spans="1:46" x14ac:dyDescent="0.25">
      <c r="A310" s="3"/>
      <c r="B310" s="3"/>
      <c r="C310" s="3"/>
      <c r="E310" s="3"/>
      <c r="F310" s="3"/>
      <c r="K310" s="3"/>
      <c r="L310" s="3"/>
      <c r="M310" s="3"/>
      <c r="O310" s="3"/>
      <c r="P310" s="3"/>
      <c r="U310" s="3"/>
      <c r="V310" s="3"/>
      <c r="W310" s="3"/>
      <c r="Y310" s="3"/>
      <c r="Z310" s="3"/>
      <c r="AE310" s="3"/>
      <c r="AF310" s="3"/>
      <c r="AG310" s="3"/>
      <c r="AI310" s="3"/>
      <c r="AJ310" s="3"/>
      <c r="AO310" s="3"/>
      <c r="AP310" s="3"/>
      <c r="AQ310" s="3"/>
      <c r="AS310" s="3"/>
      <c r="AT310" s="3"/>
    </row>
    <row r="311" spans="1:46" x14ac:dyDescent="0.25">
      <c r="A311" s="3"/>
      <c r="B311" s="3"/>
      <c r="C311" s="3"/>
      <c r="E311" s="3"/>
      <c r="F311" s="3"/>
      <c r="K311" s="3"/>
      <c r="L311" s="3"/>
      <c r="M311" s="3"/>
      <c r="O311" s="3"/>
      <c r="P311" s="3"/>
      <c r="U311" s="3"/>
      <c r="V311" s="3"/>
      <c r="W311" s="3"/>
      <c r="Y311" s="3"/>
      <c r="Z311" s="3"/>
      <c r="AE311" s="3"/>
      <c r="AF311" s="3"/>
      <c r="AG311" s="3"/>
      <c r="AI311" s="3"/>
      <c r="AJ311" s="3"/>
      <c r="AO311" s="3"/>
      <c r="AP311" s="3"/>
      <c r="AQ311" s="3"/>
      <c r="AS311" s="3"/>
      <c r="AT311" s="3"/>
    </row>
    <row r="312" spans="1:46" x14ac:dyDescent="0.25">
      <c r="A312" s="3"/>
      <c r="B312" s="3"/>
      <c r="C312" s="3"/>
      <c r="E312" s="3"/>
      <c r="F312" s="3"/>
      <c r="K312" s="3"/>
      <c r="L312" s="3"/>
      <c r="M312" s="3"/>
      <c r="O312" s="3"/>
      <c r="P312" s="3"/>
      <c r="U312" s="3"/>
      <c r="V312" s="3"/>
      <c r="W312" s="3"/>
      <c r="Y312" s="3"/>
      <c r="Z312" s="3"/>
      <c r="AE312" s="3"/>
      <c r="AF312" s="3"/>
      <c r="AG312" s="3"/>
      <c r="AI312" s="3"/>
      <c r="AJ312" s="3"/>
      <c r="AO312" s="3"/>
      <c r="AP312" s="3"/>
      <c r="AQ312" s="3"/>
      <c r="AS312" s="3"/>
      <c r="AT312" s="3"/>
    </row>
    <row r="313" spans="1:46" x14ac:dyDescent="0.25">
      <c r="A313" s="3"/>
      <c r="B313" s="3"/>
      <c r="C313" s="3"/>
      <c r="E313" s="3"/>
      <c r="F313" s="3"/>
      <c r="K313" s="3"/>
      <c r="L313" s="3"/>
      <c r="M313" s="3"/>
      <c r="O313" s="3"/>
      <c r="P313" s="3"/>
      <c r="U313" s="3"/>
      <c r="V313" s="3"/>
      <c r="W313" s="3"/>
      <c r="Y313" s="3"/>
      <c r="Z313" s="3"/>
      <c r="AE313" s="3"/>
      <c r="AF313" s="3"/>
      <c r="AG313" s="3"/>
      <c r="AI313" s="3"/>
      <c r="AJ313" s="3"/>
      <c r="AO313" s="3"/>
      <c r="AP313" s="3"/>
      <c r="AQ313" s="3"/>
      <c r="AS313" s="3"/>
      <c r="AT313" s="3"/>
    </row>
    <row r="314" spans="1:46" x14ac:dyDescent="0.25">
      <c r="A314" s="3"/>
      <c r="B314" s="3"/>
      <c r="C314" s="3"/>
      <c r="E314" s="3"/>
      <c r="F314" s="3"/>
      <c r="K314" s="3"/>
      <c r="L314" s="3"/>
      <c r="M314" s="3"/>
      <c r="O314" s="3"/>
      <c r="P314" s="3"/>
      <c r="U314" s="3"/>
      <c r="V314" s="3"/>
      <c r="W314" s="3"/>
      <c r="Y314" s="3"/>
      <c r="Z314" s="3"/>
      <c r="AE314" s="3"/>
      <c r="AF314" s="3"/>
      <c r="AG314" s="3"/>
      <c r="AI314" s="3"/>
      <c r="AJ314" s="3"/>
      <c r="AO314" s="3"/>
      <c r="AP314" s="3"/>
      <c r="AQ314" s="3"/>
      <c r="AS314" s="3"/>
      <c r="AT314" s="3"/>
    </row>
    <row r="315" spans="1:46" x14ac:dyDescent="0.25">
      <c r="A315" s="3"/>
      <c r="B315" s="3"/>
      <c r="C315" s="3"/>
      <c r="E315" s="3"/>
      <c r="F315" s="3"/>
      <c r="K315" s="3"/>
      <c r="L315" s="3"/>
      <c r="M315" s="3"/>
      <c r="O315" s="3"/>
      <c r="P315" s="3"/>
      <c r="U315" s="3"/>
      <c r="V315" s="3"/>
      <c r="W315" s="3"/>
      <c r="Y315" s="3"/>
      <c r="Z315" s="3"/>
      <c r="AE315" s="3"/>
      <c r="AF315" s="3"/>
      <c r="AG315" s="3"/>
      <c r="AI315" s="3"/>
      <c r="AJ315" s="3"/>
      <c r="AO315" s="3"/>
      <c r="AP315" s="3"/>
      <c r="AQ315" s="3"/>
      <c r="AS315" s="3"/>
      <c r="AT315" s="3"/>
    </row>
    <row r="316" spans="1:46" x14ac:dyDescent="0.25">
      <c r="A316" s="3"/>
      <c r="B316" s="3"/>
      <c r="C316" s="3"/>
      <c r="E316" s="3"/>
      <c r="F316" s="3"/>
      <c r="K316" s="3"/>
      <c r="L316" s="3"/>
      <c r="M316" s="3"/>
      <c r="O316" s="3"/>
      <c r="P316" s="3"/>
      <c r="U316" s="3"/>
      <c r="V316" s="3"/>
      <c r="W316" s="3"/>
      <c r="Y316" s="3"/>
      <c r="Z316" s="3"/>
      <c r="AE316" s="3"/>
      <c r="AF316" s="3"/>
      <c r="AG316" s="3"/>
      <c r="AI316" s="3"/>
      <c r="AJ316" s="3"/>
      <c r="AO316" s="3"/>
      <c r="AP316" s="3"/>
      <c r="AQ316" s="3"/>
      <c r="AS316" s="3"/>
      <c r="AT316" s="3"/>
    </row>
    <row r="317" spans="1:46" x14ac:dyDescent="0.25">
      <c r="A317" s="3"/>
      <c r="B317" s="3"/>
      <c r="C317" s="3"/>
      <c r="E317" s="3"/>
      <c r="F317" s="3"/>
      <c r="K317" s="3"/>
      <c r="L317" s="3"/>
      <c r="M317" s="3"/>
      <c r="O317" s="3"/>
      <c r="P317" s="3"/>
      <c r="U317" s="3"/>
      <c r="V317" s="3"/>
      <c r="W317" s="3"/>
      <c r="Y317" s="3"/>
      <c r="Z317" s="3"/>
      <c r="AE317" s="3"/>
      <c r="AF317" s="3"/>
      <c r="AG317" s="3"/>
      <c r="AI317" s="3"/>
      <c r="AJ317" s="3"/>
      <c r="AO317" s="3"/>
      <c r="AP317" s="3"/>
      <c r="AQ317" s="3"/>
      <c r="AS317" s="3"/>
      <c r="AT317" s="3"/>
    </row>
    <row r="318" spans="1:46" x14ac:dyDescent="0.25">
      <c r="A318" s="3"/>
      <c r="B318" s="3"/>
      <c r="C318" s="3"/>
      <c r="E318" s="3"/>
      <c r="F318" s="3"/>
      <c r="K318" s="3"/>
      <c r="L318" s="3"/>
      <c r="M318" s="3"/>
      <c r="O318" s="3"/>
      <c r="P318" s="3"/>
      <c r="U318" s="3"/>
      <c r="V318" s="3"/>
      <c r="W318" s="3"/>
      <c r="Y318" s="3"/>
      <c r="Z318" s="3"/>
      <c r="AE318" s="3"/>
      <c r="AF318" s="3"/>
      <c r="AG318" s="3"/>
      <c r="AI318" s="3"/>
      <c r="AJ318" s="3"/>
      <c r="AO318" s="3"/>
      <c r="AP318" s="3"/>
      <c r="AQ318" s="3"/>
      <c r="AS318" s="3"/>
      <c r="AT318" s="3"/>
    </row>
    <row r="319" spans="1:46" x14ac:dyDescent="0.25">
      <c r="A319" s="3"/>
      <c r="B319" s="3"/>
      <c r="C319" s="3"/>
      <c r="E319" s="3"/>
      <c r="F319" s="3"/>
      <c r="K319" s="3"/>
      <c r="L319" s="3"/>
      <c r="M319" s="3"/>
      <c r="O319" s="3"/>
      <c r="P319" s="3"/>
      <c r="U319" s="3"/>
      <c r="V319" s="3"/>
      <c r="W319" s="3"/>
      <c r="Y319" s="3"/>
      <c r="Z319" s="3"/>
      <c r="AE319" s="3"/>
      <c r="AF319" s="3"/>
      <c r="AG319" s="3"/>
      <c r="AI319" s="3"/>
      <c r="AJ319" s="3"/>
      <c r="AO319" s="3"/>
      <c r="AP319" s="3"/>
      <c r="AQ319" s="3"/>
      <c r="AS319" s="3"/>
      <c r="AT319" s="3"/>
    </row>
    <row r="320" spans="1:46" x14ac:dyDescent="0.25">
      <c r="A320" s="3"/>
      <c r="B320" s="3"/>
      <c r="C320" s="3"/>
      <c r="E320" s="3"/>
      <c r="F320" s="3"/>
      <c r="K320" s="3"/>
      <c r="L320" s="3"/>
      <c r="M320" s="3"/>
      <c r="O320" s="3"/>
      <c r="P320" s="3"/>
      <c r="U320" s="3"/>
      <c r="V320" s="3"/>
      <c r="W320" s="3"/>
      <c r="Y320" s="3"/>
      <c r="Z320" s="3"/>
      <c r="AE320" s="3"/>
      <c r="AF320" s="3"/>
      <c r="AG320" s="3"/>
      <c r="AI320" s="3"/>
      <c r="AJ320" s="3"/>
      <c r="AO320" s="3"/>
      <c r="AP320" s="3"/>
      <c r="AQ320" s="3"/>
      <c r="AS320" s="3"/>
      <c r="AT320" s="3"/>
    </row>
    <row r="321" spans="1:46" x14ac:dyDescent="0.25">
      <c r="A321" s="3"/>
      <c r="B321" s="3"/>
      <c r="C321" s="3"/>
      <c r="E321" s="3"/>
      <c r="F321" s="3"/>
      <c r="K321" s="3"/>
      <c r="L321" s="3"/>
      <c r="M321" s="3"/>
      <c r="O321" s="3"/>
      <c r="P321" s="3"/>
      <c r="U321" s="3"/>
      <c r="V321" s="3"/>
      <c r="W321" s="3"/>
      <c r="Y321" s="3"/>
      <c r="Z321" s="3"/>
      <c r="AE321" s="3"/>
      <c r="AF321" s="3"/>
      <c r="AG321" s="3"/>
      <c r="AI321" s="3"/>
      <c r="AJ321" s="3"/>
      <c r="AO321" s="3"/>
      <c r="AP321" s="3"/>
      <c r="AQ321" s="3"/>
      <c r="AS321" s="3"/>
      <c r="AT321" s="3"/>
    </row>
    <row r="322" spans="1:46" x14ac:dyDescent="0.25">
      <c r="A322" s="3"/>
      <c r="B322" s="3"/>
      <c r="C322" s="3"/>
      <c r="E322" s="3"/>
      <c r="F322" s="3"/>
      <c r="K322" s="3"/>
      <c r="L322" s="3"/>
      <c r="M322" s="3"/>
      <c r="O322" s="3"/>
      <c r="P322" s="3"/>
      <c r="U322" s="3"/>
      <c r="V322" s="3"/>
      <c r="W322" s="3"/>
      <c r="Y322" s="3"/>
      <c r="Z322" s="3"/>
      <c r="AE322" s="3"/>
      <c r="AF322" s="3"/>
      <c r="AG322" s="3"/>
      <c r="AI322" s="3"/>
      <c r="AJ322" s="3"/>
      <c r="AO322" s="3"/>
      <c r="AP322" s="3"/>
      <c r="AQ322" s="3"/>
      <c r="AS322" s="3"/>
      <c r="AT322" s="3"/>
    </row>
    <row r="323" spans="1:46" x14ac:dyDescent="0.25">
      <c r="A323" s="3"/>
      <c r="B323" s="3"/>
      <c r="C323" s="3"/>
      <c r="E323" s="3"/>
      <c r="F323" s="3"/>
      <c r="K323" s="3"/>
      <c r="L323" s="3"/>
      <c r="M323" s="3"/>
      <c r="O323" s="3"/>
      <c r="P323" s="3"/>
      <c r="U323" s="3"/>
      <c r="V323" s="3"/>
      <c r="W323" s="3"/>
      <c r="Y323" s="3"/>
      <c r="Z323" s="3"/>
      <c r="AE323" s="3"/>
      <c r="AF323" s="3"/>
      <c r="AG323" s="3"/>
      <c r="AI323" s="3"/>
      <c r="AJ323" s="3"/>
      <c r="AO323" s="3"/>
      <c r="AP323" s="3"/>
      <c r="AQ323" s="3"/>
      <c r="AS323" s="3"/>
      <c r="AT323" s="3"/>
    </row>
    <row r="324" spans="1:46" x14ac:dyDescent="0.25">
      <c r="A324" s="3"/>
      <c r="B324" s="3"/>
      <c r="C324" s="3"/>
      <c r="E324" s="3"/>
      <c r="F324" s="3"/>
      <c r="K324" s="3"/>
      <c r="L324" s="3"/>
      <c r="M324" s="3"/>
      <c r="O324" s="3"/>
      <c r="P324" s="3"/>
      <c r="U324" s="3"/>
      <c r="V324" s="3"/>
      <c r="W324" s="3"/>
      <c r="Y324" s="3"/>
      <c r="Z324" s="3"/>
      <c r="AE324" s="3"/>
      <c r="AF324" s="3"/>
      <c r="AG324" s="3"/>
      <c r="AI324" s="3"/>
      <c r="AJ324" s="3"/>
      <c r="AO324" s="3"/>
      <c r="AP324" s="3"/>
      <c r="AQ324" s="3"/>
      <c r="AS324" s="3"/>
      <c r="AT324" s="3"/>
    </row>
    <row r="325" spans="1:46" x14ac:dyDescent="0.25">
      <c r="A325" s="3"/>
      <c r="B325" s="3"/>
      <c r="C325" s="3"/>
      <c r="E325" s="3"/>
      <c r="F325" s="3"/>
      <c r="K325" s="3"/>
      <c r="L325" s="3"/>
      <c r="M325" s="3"/>
      <c r="O325" s="3"/>
      <c r="P325" s="3"/>
      <c r="U325" s="3"/>
      <c r="V325" s="3"/>
      <c r="W325" s="3"/>
      <c r="Y325" s="3"/>
      <c r="Z325" s="3"/>
      <c r="AE325" s="3"/>
      <c r="AF325" s="3"/>
      <c r="AG325" s="3"/>
      <c r="AI325" s="3"/>
      <c r="AJ325" s="3"/>
      <c r="AO325" s="3"/>
      <c r="AP325" s="3"/>
      <c r="AQ325" s="3"/>
      <c r="AS325" s="3"/>
      <c r="AT325" s="3"/>
    </row>
    <row r="326" spans="1:46" x14ac:dyDescent="0.25">
      <c r="A326" s="3"/>
      <c r="B326" s="3"/>
      <c r="C326" s="3"/>
      <c r="E326" s="3"/>
      <c r="F326" s="3"/>
      <c r="K326" s="3"/>
      <c r="L326" s="3"/>
      <c r="M326" s="3"/>
      <c r="O326" s="3"/>
      <c r="P326" s="3"/>
      <c r="U326" s="3"/>
      <c r="V326" s="3"/>
      <c r="W326" s="3"/>
      <c r="Y326" s="3"/>
      <c r="Z326" s="3"/>
      <c r="AE326" s="3"/>
      <c r="AF326" s="3"/>
      <c r="AG326" s="3"/>
      <c r="AI326" s="3"/>
      <c r="AJ326" s="3"/>
      <c r="AO326" s="3"/>
      <c r="AP326" s="3"/>
      <c r="AQ326" s="3"/>
      <c r="AS326" s="3"/>
      <c r="AT326" s="3"/>
    </row>
    <row r="327" spans="1:46" x14ac:dyDescent="0.25">
      <c r="A327" s="3"/>
      <c r="B327" s="3"/>
      <c r="C327" s="3"/>
      <c r="E327" s="3"/>
      <c r="F327" s="3"/>
      <c r="K327" s="3"/>
      <c r="L327" s="3"/>
      <c r="M327" s="3"/>
      <c r="O327" s="3"/>
      <c r="P327" s="3"/>
      <c r="U327" s="3"/>
      <c r="V327" s="3"/>
      <c r="W327" s="3"/>
      <c r="Y327" s="3"/>
      <c r="Z327" s="3"/>
      <c r="AE327" s="3"/>
      <c r="AF327" s="3"/>
      <c r="AG327" s="3"/>
      <c r="AI327" s="3"/>
      <c r="AJ327" s="3"/>
      <c r="AO327" s="3"/>
      <c r="AP327" s="3"/>
      <c r="AQ327" s="3"/>
      <c r="AS327" s="3"/>
      <c r="AT327" s="3"/>
    </row>
    <row r="328" spans="1:46" x14ac:dyDescent="0.25">
      <c r="A328" s="3"/>
      <c r="B328" s="3"/>
      <c r="C328" s="3"/>
      <c r="E328" s="3"/>
      <c r="F328" s="3"/>
      <c r="K328" s="3"/>
      <c r="L328" s="3"/>
      <c r="M328" s="3"/>
      <c r="O328" s="3"/>
      <c r="P328" s="3"/>
      <c r="U328" s="3"/>
      <c r="V328" s="3"/>
      <c r="W328" s="3"/>
      <c r="Y328" s="3"/>
      <c r="Z328" s="3"/>
      <c r="AE328" s="3"/>
      <c r="AF328" s="3"/>
      <c r="AG328" s="3"/>
      <c r="AI328" s="3"/>
      <c r="AJ328" s="3"/>
      <c r="AO328" s="3"/>
      <c r="AP328" s="3"/>
      <c r="AQ328" s="3"/>
      <c r="AS328" s="3"/>
      <c r="AT328" s="3"/>
    </row>
    <row r="329" spans="1:46" x14ac:dyDescent="0.25">
      <c r="A329" s="3"/>
      <c r="B329" s="3"/>
      <c r="C329" s="3"/>
      <c r="E329" s="3"/>
      <c r="F329" s="3"/>
      <c r="K329" s="3"/>
      <c r="L329" s="3"/>
      <c r="M329" s="3"/>
      <c r="O329" s="3"/>
      <c r="P329" s="3"/>
      <c r="U329" s="3"/>
      <c r="V329" s="3"/>
      <c r="W329" s="3"/>
      <c r="Y329" s="3"/>
      <c r="Z329" s="3"/>
      <c r="AE329" s="3"/>
      <c r="AF329" s="3"/>
      <c r="AG329" s="3"/>
      <c r="AI329" s="3"/>
      <c r="AJ329" s="3"/>
      <c r="AO329" s="3"/>
      <c r="AP329" s="3"/>
      <c r="AQ329" s="3"/>
      <c r="AS329" s="3"/>
      <c r="AT329" s="3"/>
    </row>
    <row r="330" spans="1:46" x14ac:dyDescent="0.25">
      <c r="A330" s="3"/>
      <c r="B330" s="3"/>
      <c r="C330" s="3"/>
      <c r="E330" s="3"/>
      <c r="F330" s="3"/>
      <c r="K330" s="3"/>
      <c r="L330" s="3"/>
      <c r="M330" s="3"/>
      <c r="O330" s="3"/>
      <c r="P330" s="3"/>
      <c r="U330" s="3"/>
      <c r="V330" s="3"/>
      <c r="W330" s="3"/>
      <c r="Y330" s="3"/>
      <c r="Z330" s="3"/>
      <c r="AE330" s="3"/>
      <c r="AF330" s="3"/>
      <c r="AG330" s="3"/>
      <c r="AI330" s="3"/>
      <c r="AJ330" s="3"/>
      <c r="AO330" s="3"/>
      <c r="AP330" s="3"/>
      <c r="AQ330" s="3"/>
      <c r="AS330" s="3"/>
      <c r="AT330" s="3"/>
    </row>
    <row r="331" spans="1:46" x14ac:dyDescent="0.25">
      <c r="A331" s="3"/>
      <c r="B331" s="3"/>
      <c r="C331" s="3"/>
      <c r="E331" s="3"/>
      <c r="F331" s="3"/>
      <c r="K331" s="3"/>
      <c r="L331" s="3"/>
      <c r="M331" s="3"/>
      <c r="O331" s="3"/>
      <c r="P331" s="3"/>
      <c r="U331" s="3"/>
      <c r="V331" s="3"/>
      <c r="W331" s="3"/>
      <c r="Y331" s="3"/>
      <c r="Z331" s="3"/>
      <c r="AE331" s="3"/>
      <c r="AF331" s="3"/>
      <c r="AG331" s="3"/>
      <c r="AI331" s="3"/>
      <c r="AJ331" s="3"/>
      <c r="AO331" s="3"/>
      <c r="AP331" s="3"/>
      <c r="AQ331" s="3"/>
      <c r="AS331" s="3"/>
      <c r="AT331" s="3"/>
    </row>
    <row r="332" spans="1:46" x14ac:dyDescent="0.25">
      <c r="A332" s="3"/>
      <c r="B332" s="3"/>
      <c r="C332" s="3"/>
      <c r="E332" s="3"/>
      <c r="F332" s="3"/>
      <c r="K332" s="3"/>
      <c r="L332" s="3"/>
      <c r="M332" s="3"/>
      <c r="O332" s="3"/>
      <c r="P332" s="3"/>
      <c r="U332" s="3"/>
      <c r="V332" s="3"/>
      <c r="W332" s="3"/>
      <c r="Y332" s="3"/>
      <c r="Z332" s="3"/>
      <c r="AE332" s="3"/>
      <c r="AF332" s="3"/>
      <c r="AG332" s="3"/>
      <c r="AI332" s="3"/>
      <c r="AJ332" s="3"/>
      <c r="AO332" s="3"/>
      <c r="AP332" s="3"/>
      <c r="AQ332" s="3"/>
      <c r="AS332" s="3"/>
      <c r="AT332" s="3"/>
    </row>
    <row r="333" spans="1:46" x14ac:dyDescent="0.25">
      <c r="A333" s="3"/>
      <c r="B333" s="3"/>
      <c r="C333" s="3"/>
      <c r="E333" s="3"/>
      <c r="F333" s="3"/>
      <c r="K333" s="3"/>
      <c r="L333" s="3"/>
      <c r="M333" s="3"/>
      <c r="O333" s="3"/>
      <c r="P333" s="3"/>
      <c r="U333" s="3"/>
      <c r="V333" s="3"/>
      <c r="W333" s="3"/>
      <c r="Y333" s="3"/>
      <c r="Z333" s="3"/>
      <c r="AE333" s="3"/>
      <c r="AF333" s="3"/>
      <c r="AG333" s="3"/>
      <c r="AI333" s="3"/>
      <c r="AJ333" s="3"/>
      <c r="AO333" s="3"/>
      <c r="AP333" s="3"/>
      <c r="AQ333" s="3"/>
      <c r="AS333" s="3"/>
      <c r="AT333" s="3"/>
    </row>
    <row r="334" spans="1:46" x14ac:dyDescent="0.25">
      <c r="A334" s="3"/>
      <c r="B334" s="3"/>
      <c r="C334" s="3"/>
      <c r="E334" s="3"/>
      <c r="F334" s="3"/>
      <c r="K334" s="3"/>
      <c r="L334" s="3"/>
      <c r="M334" s="3"/>
      <c r="O334" s="3"/>
      <c r="P334" s="3"/>
      <c r="U334" s="3"/>
      <c r="V334" s="3"/>
      <c r="W334" s="3"/>
      <c r="Y334" s="3"/>
      <c r="Z334" s="3"/>
      <c r="AE334" s="3"/>
      <c r="AF334" s="3"/>
      <c r="AG334" s="3"/>
      <c r="AI334" s="3"/>
      <c r="AJ334" s="3"/>
      <c r="AO334" s="3"/>
      <c r="AP334" s="3"/>
      <c r="AQ334" s="3"/>
      <c r="AS334" s="3"/>
      <c r="AT334" s="3"/>
    </row>
    <row r="335" spans="1:46" x14ac:dyDescent="0.25">
      <c r="A335" s="3"/>
      <c r="B335" s="3"/>
      <c r="C335" s="3"/>
      <c r="E335" s="3"/>
      <c r="F335" s="3"/>
      <c r="K335" s="3"/>
      <c r="L335" s="3"/>
      <c r="M335" s="3"/>
      <c r="O335" s="3"/>
      <c r="P335" s="3"/>
      <c r="U335" s="3"/>
      <c r="V335" s="3"/>
      <c r="W335" s="3"/>
      <c r="Y335" s="3"/>
      <c r="Z335" s="3"/>
      <c r="AE335" s="3"/>
      <c r="AF335" s="3"/>
      <c r="AG335" s="3"/>
      <c r="AI335" s="3"/>
      <c r="AJ335" s="3"/>
      <c r="AO335" s="3"/>
      <c r="AP335" s="3"/>
      <c r="AQ335" s="3"/>
      <c r="AS335" s="3"/>
      <c r="AT335" s="3"/>
    </row>
    <row r="336" spans="1:46" x14ac:dyDescent="0.25">
      <c r="A336" s="3"/>
      <c r="B336" s="3"/>
      <c r="C336" s="3"/>
      <c r="E336" s="3"/>
      <c r="F336" s="3"/>
      <c r="K336" s="3"/>
      <c r="L336" s="3"/>
      <c r="M336" s="3"/>
      <c r="O336" s="3"/>
      <c r="P336" s="3"/>
      <c r="U336" s="3"/>
      <c r="V336" s="3"/>
      <c r="W336" s="3"/>
      <c r="Y336" s="3"/>
      <c r="Z336" s="3"/>
      <c r="AE336" s="3"/>
      <c r="AF336" s="3"/>
      <c r="AG336" s="3"/>
      <c r="AI336" s="3"/>
      <c r="AJ336" s="3"/>
      <c r="AO336" s="3"/>
      <c r="AP336" s="3"/>
      <c r="AQ336" s="3"/>
      <c r="AS336" s="3"/>
      <c r="AT336" s="3"/>
    </row>
    <row r="337" spans="1:46" x14ac:dyDescent="0.25">
      <c r="A337" s="3"/>
      <c r="B337" s="3"/>
      <c r="C337" s="3"/>
      <c r="E337" s="3"/>
      <c r="F337" s="3"/>
      <c r="K337" s="3"/>
      <c r="L337" s="3"/>
      <c r="M337" s="3"/>
      <c r="O337" s="3"/>
      <c r="P337" s="3"/>
      <c r="U337" s="3"/>
      <c r="V337" s="3"/>
      <c r="W337" s="3"/>
      <c r="Y337" s="3"/>
      <c r="Z337" s="3"/>
      <c r="AE337" s="3"/>
      <c r="AF337" s="3"/>
      <c r="AG337" s="3"/>
      <c r="AI337" s="3"/>
      <c r="AJ337" s="3"/>
      <c r="AO337" s="3"/>
      <c r="AP337" s="3"/>
      <c r="AQ337" s="3"/>
      <c r="AS337" s="3"/>
      <c r="AT337" s="3"/>
    </row>
    <row r="338" spans="1:46" x14ac:dyDescent="0.25">
      <c r="A338" s="3"/>
      <c r="B338" s="3"/>
      <c r="C338" s="3"/>
      <c r="E338" s="3"/>
      <c r="F338" s="3"/>
      <c r="K338" s="3"/>
      <c r="L338" s="3"/>
      <c r="M338" s="3"/>
      <c r="O338" s="3"/>
      <c r="P338" s="3"/>
      <c r="U338" s="3"/>
      <c r="V338" s="3"/>
      <c r="W338" s="3"/>
      <c r="Y338" s="3"/>
      <c r="Z338" s="3"/>
      <c r="AE338" s="3"/>
      <c r="AF338" s="3"/>
      <c r="AG338" s="3"/>
      <c r="AI338" s="3"/>
      <c r="AJ338" s="3"/>
      <c r="AO338" s="3"/>
      <c r="AP338" s="3"/>
      <c r="AQ338" s="3"/>
      <c r="AS338" s="3"/>
      <c r="AT338" s="3"/>
    </row>
    <row r="339" spans="1:46" x14ac:dyDescent="0.25">
      <c r="A339" s="3"/>
      <c r="B339" s="3"/>
      <c r="C339" s="3"/>
      <c r="E339" s="3"/>
      <c r="F339" s="3"/>
      <c r="K339" s="3"/>
      <c r="L339" s="3"/>
      <c r="M339" s="3"/>
      <c r="O339" s="3"/>
      <c r="P339" s="3"/>
      <c r="U339" s="3"/>
      <c r="V339" s="3"/>
      <c r="W339" s="3"/>
      <c r="Y339" s="3"/>
      <c r="Z339" s="3"/>
      <c r="AE339" s="3"/>
      <c r="AF339" s="3"/>
      <c r="AG339" s="3"/>
      <c r="AI339" s="3"/>
      <c r="AJ339" s="3"/>
      <c r="AO339" s="3"/>
      <c r="AP339" s="3"/>
      <c r="AQ339" s="3"/>
      <c r="AS339" s="3"/>
      <c r="AT339" s="3"/>
    </row>
    <row r="340" spans="1:46" x14ac:dyDescent="0.25">
      <c r="A340" s="3"/>
      <c r="B340" s="3"/>
      <c r="C340" s="3"/>
      <c r="E340" s="3"/>
      <c r="F340" s="3"/>
      <c r="K340" s="3"/>
      <c r="L340" s="3"/>
      <c r="M340" s="3"/>
      <c r="O340" s="3"/>
      <c r="P340" s="3"/>
      <c r="U340" s="3"/>
      <c r="V340" s="3"/>
      <c r="W340" s="3"/>
      <c r="Y340" s="3"/>
      <c r="Z340" s="3"/>
      <c r="AE340" s="3"/>
      <c r="AF340" s="3"/>
      <c r="AG340" s="3"/>
      <c r="AI340" s="3"/>
      <c r="AJ340" s="3"/>
      <c r="AO340" s="3"/>
      <c r="AP340" s="3"/>
      <c r="AQ340" s="3"/>
      <c r="AS340" s="3"/>
      <c r="AT340" s="3"/>
    </row>
    <row r="341" spans="1:46" x14ac:dyDescent="0.25">
      <c r="A341" s="3"/>
      <c r="B341" s="3"/>
      <c r="C341" s="3"/>
      <c r="E341" s="3"/>
      <c r="F341" s="3"/>
      <c r="K341" s="3"/>
      <c r="L341" s="3"/>
      <c r="M341" s="3"/>
      <c r="O341" s="3"/>
      <c r="P341" s="3"/>
      <c r="U341" s="3"/>
      <c r="V341" s="3"/>
      <c r="W341" s="3"/>
      <c r="Y341" s="3"/>
      <c r="Z341" s="3"/>
      <c r="AE341" s="3"/>
      <c r="AF341" s="3"/>
      <c r="AG341" s="3"/>
      <c r="AI341" s="3"/>
      <c r="AJ341" s="3"/>
      <c r="AO341" s="3"/>
      <c r="AP341" s="3"/>
      <c r="AQ341" s="3"/>
      <c r="AS341" s="3"/>
      <c r="AT341" s="3"/>
    </row>
    <row r="342" spans="1:46" x14ac:dyDescent="0.25">
      <c r="A342" s="3"/>
      <c r="B342" s="3"/>
      <c r="C342" s="3"/>
      <c r="E342" s="3"/>
      <c r="F342" s="3"/>
      <c r="K342" s="3"/>
      <c r="L342" s="3"/>
      <c r="M342" s="3"/>
      <c r="O342" s="3"/>
      <c r="P342" s="3"/>
      <c r="U342" s="3"/>
      <c r="V342" s="3"/>
      <c r="W342" s="3"/>
      <c r="Y342" s="3"/>
      <c r="Z342" s="3"/>
      <c r="AE342" s="3"/>
      <c r="AF342" s="3"/>
      <c r="AG342" s="3"/>
      <c r="AI342" s="3"/>
      <c r="AJ342" s="3"/>
      <c r="AO342" s="3"/>
      <c r="AP342" s="3"/>
      <c r="AQ342" s="3"/>
      <c r="AS342" s="3"/>
      <c r="AT342" s="3"/>
    </row>
    <row r="343" spans="1:46" x14ac:dyDescent="0.25">
      <c r="A343" s="3"/>
      <c r="B343" s="3"/>
      <c r="C343" s="3"/>
      <c r="E343" s="3"/>
      <c r="F343" s="3"/>
      <c r="K343" s="3"/>
      <c r="L343" s="3"/>
      <c r="M343" s="3"/>
      <c r="O343" s="3"/>
      <c r="P343" s="3"/>
      <c r="U343" s="3"/>
      <c r="V343" s="3"/>
      <c r="W343" s="3"/>
      <c r="Y343" s="3"/>
      <c r="Z343" s="3"/>
      <c r="AE343" s="3"/>
      <c r="AF343" s="3"/>
      <c r="AG343" s="3"/>
      <c r="AI343" s="3"/>
      <c r="AJ343" s="3"/>
      <c r="AO343" s="3"/>
      <c r="AP343" s="3"/>
      <c r="AQ343" s="3"/>
      <c r="AS343" s="3"/>
      <c r="AT343" s="3"/>
    </row>
    <row r="344" spans="1:46" x14ac:dyDescent="0.25">
      <c r="A344" s="3"/>
      <c r="B344" s="3"/>
      <c r="C344" s="3"/>
      <c r="E344" s="3"/>
      <c r="F344" s="3"/>
      <c r="K344" s="3"/>
      <c r="L344" s="3"/>
      <c r="M344" s="3"/>
      <c r="O344" s="3"/>
      <c r="P344" s="3"/>
      <c r="U344" s="3"/>
      <c r="V344" s="3"/>
      <c r="W344" s="3"/>
      <c r="Y344" s="3"/>
      <c r="Z344" s="3"/>
      <c r="AE344" s="3"/>
      <c r="AF344" s="3"/>
      <c r="AG344" s="3"/>
      <c r="AI344" s="3"/>
      <c r="AJ344" s="3"/>
      <c r="AO344" s="3"/>
      <c r="AP344" s="3"/>
      <c r="AQ344" s="3"/>
      <c r="AS344" s="3"/>
      <c r="AT344" s="3"/>
    </row>
    <row r="345" spans="1:46" x14ac:dyDescent="0.25">
      <c r="A345" s="3"/>
      <c r="B345" s="3"/>
      <c r="C345" s="3"/>
      <c r="E345" s="3"/>
      <c r="F345" s="3"/>
      <c r="K345" s="3"/>
      <c r="L345" s="3"/>
      <c r="M345" s="3"/>
      <c r="O345" s="3"/>
      <c r="P345" s="3"/>
      <c r="U345" s="3"/>
      <c r="V345" s="3"/>
      <c r="W345" s="3"/>
      <c r="Y345" s="3"/>
      <c r="Z345" s="3"/>
      <c r="AE345" s="3"/>
      <c r="AF345" s="3"/>
      <c r="AG345" s="3"/>
      <c r="AI345" s="3"/>
      <c r="AJ345" s="3"/>
      <c r="AO345" s="3"/>
      <c r="AP345" s="3"/>
      <c r="AQ345" s="3"/>
      <c r="AS345" s="3"/>
      <c r="AT345" s="3"/>
    </row>
    <row r="346" spans="1:46" x14ac:dyDescent="0.25">
      <c r="A346" s="3"/>
      <c r="B346" s="3"/>
      <c r="C346" s="3"/>
      <c r="E346" s="3"/>
      <c r="F346" s="3"/>
      <c r="K346" s="3"/>
      <c r="L346" s="3"/>
      <c r="M346" s="3"/>
      <c r="O346" s="3"/>
      <c r="P346" s="3"/>
      <c r="U346" s="3"/>
      <c r="V346" s="3"/>
      <c r="W346" s="3"/>
      <c r="Y346" s="3"/>
      <c r="Z346" s="3"/>
      <c r="AE346" s="3"/>
      <c r="AF346" s="3"/>
      <c r="AG346" s="3"/>
      <c r="AI346" s="3"/>
      <c r="AJ346" s="3"/>
      <c r="AO346" s="3"/>
      <c r="AP346" s="3"/>
      <c r="AQ346" s="3"/>
      <c r="AS346" s="3"/>
      <c r="AT346" s="3"/>
    </row>
    <row r="347" spans="1:46" x14ac:dyDescent="0.25">
      <c r="A347" s="3"/>
      <c r="B347" s="3"/>
      <c r="C347" s="3"/>
      <c r="E347" s="3"/>
      <c r="F347" s="3"/>
      <c r="K347" s="3"/>
      <c r="L347" s="3"/>
      <c r="M347" s="3"/>
      <c r="O347" s="3"/>
      <c r="P347" s="3"/>
      <c r="U347" s="3"/>
      <c r="V347" s="3"/>
      <c r="W347" s="3"/>
      <c r="Y347" s="3"/>
      <c r="Z347" s="3"/>
      <c r="AE347" s="3"/>
      <c r="AF347" s="3"/>
      <c r="AG347" s="3"/>
      <c r="AI347" s="3"/>
      <c r="AJ347" s="3"/>
      <c r="AO347" s="3"/>
      <c r="AP347" s="3"/>
      <c r="AQ347" s="3"/>
      <c r="AS347" s="3"/>
      <c r="AT347" s="3"/>
    </row>
    <row r="348" spans="1:46" x14ac:dyDescent="0.25">
      <c r="A348" s="3"/>
      <c r="B348" s="3"/>
      <c r="C348" s="3"/>
      <c r="E348" s="3"/>
      <c r="F348" s="3"/>
      <c r="K348" s="3"/>
      <c r="L348" s="3"/>
      <c r="M348" s="3"/>
      <c r="O348" s="3"/>
      <c r="P348" s="3"/>
      <c r="U348" s="3"/>
      <c r="V348" s="3"/>
      <c r="W348" s="3"/>
      <c r="Y348" s="3"/>
      <c r="Z348" s="3"/>
      <c r="AE348" s="3"/>
      <c r="AF348" s="3"/>
      <c r="AG348" s="3"/>
      <c r="AI348" s="3"/>
      <c r="AJ348" s="3"/>
      <c r="AO348" s="3"/>
      <c r="AP348" s="3"/>
      <c r="AQ348" s="3"/>
      <c r="AS348" s="3"/>
      <c r="AT348" s="3"/>
    </row>
    <row r="349" spans="1:46" x14ac:dyDescent="0.25">
      <c r="A349" s="3"/>
      <c r="B349" s="3"/>
      <c r="C349" s="3"/>
      <c r="E349" s="3"/>
      <c r="F349" s="3"/>
      <c r="K349" s="3"/>
      <c r="L349" s="3"/>
      <c r="M349" s="3"/>
      <c r="O349" s="3"/>
      <c r="P349" s="3"/>
      <c r="U349" s="3"/>
      <c r="V349" s="3"/>
      <c r="W349" s="3"/>
      <c r="Y349" s="3"/>
      <c r="Z349" s="3"/>
      <c r="AE349" s="3"/>
      <c r="AF349" s="3"/>
      <c r="AG349" s="3"/>
      <c r="AI349" s="3"/>
      <c r="AJ349" s="3"/>
      <c r="AO349" s="3"/>
      <c r="AP349" s="3"/>
      <c r="AQ349" s="3"/>
      <c r="AS349" s="3"/>
      <c r="AT349" s="3"/>
    </row>
    <row r="350" spans="1:46" x14ac:dyDescent="0.25">
      <c r="A350" s="3"/>
      <c r="B350" s="3"/>
      <c r="C350" s="3"/>
      <c r="E350" s="3"/>
      <c r="F350" s="3"/>
      <c r="K350" s="3"/>
      <c r="L350" s="3"/>
      <c r="M350" s="3"/>
      <c r="O350" s="3"/>
      <c r="P350" s="3"/>
      <c r="U350" s="3"/>
      <c r="V350" s="3"/>
      <c r="W350" s="3"/>
      <c r="Y350" s="3"/>
      <c r="Z350" s="3"/>
      <c r="AE350" s="3"/>
      <c r="AF350" s="3"/>
      <c r="AG350" s="3"/>
      <c r="AI350" s="3"/>
      <c r="AJ350" s="3"/>
      <c r="AO350" s="3"/>
      <c r="AP350" s="3"/>
      <c r="AQ350" s="3"/>
      <c r="AS350" s="3"/>
      <c r="AT350" s="3"/>
    </row>
    <row r="351" spans="1:46" x14ac:dyDescent="0.25">
      <c r="A351" s="3"/>
      <c r="B351" s="3"/>
      <c r="C351" s="3"/>
      <c r="E351" s="3"/>
      <c r="F351" s="3"/>
      <c r="K351" s="3"/>
      <c r="L351" s="3"/>
      <c r="M351" s="3"/>
      <c r="O351" s="3"/>
      <c r="P351" s="3"/>
      <c r="U351" s="3"/>
      <c r="V351" s="3"/>
      <c r="W351" s="3"/>
      <c r="Y351" s="3"/>
      <c r="Z351" s="3"/>
      <c r="AE351" s="3"/>
      <c r="AF351" s="3"/>
      <c r="AG351" s="3"/>
      <c r="AI351" s="3"/>
      <c r="AJ351" s="3"/>
      <c r="AO351" s="3"/>
      <c r="AP351" s="3"/>
      <c r="AQ351" s="3"/>
      <c r="AS351" s="3"/>
      <c r="AT351" s="3"/>
    </row>
    <row r="352" spans="1:46" x14ac:dyDescent="0.25">
      <c r="A352" s="3"/>
      <c r="B352" s="3"/>
      <c r="C352" s="3"/>
      <c r="E352" s="3"/>
      <c r="F352" s="3"/>
      <c r="K352" s="3"/>
      <c r="L352" s="3"/>
      <c r="M352" s="3"/>
      <c r="O352" s="3"/>
      <c r="P352" s="3"/>
      <c r="U352" s="3"/>
      <c r="V352" s="3"/>
      <c r="W352" s="3"/>
      <c r="Y352" s="3"/>
      <c r="Z352" s="3"/>
      <c r="AE352" s="3"/>
      <c r="AF352" s="3"/>
      <c r="AG352" s="3"/>
      <c r="AI352" s="3"/>
      <c r="AJ352" s="3"/>
      <c r="AO352" s="3"/>
      <c r="AP352" s="3"/>
      <c r="AQ352" s="3"/>
      <c r="AS352" s="3"/>
      <c r="AT352" s="3"/>
    </row>
    <row r="353" spans="1:46" x14ac:dyDescent="0.25">
      <c r="A353" s="3"/>
      <c r="B353" s="3"/>
      <c r="C353" s="3"/>
      <c r="E353" s="3"/>
      <c r="F353" s="3"/>
      <c r="K353" s="3"/>
      <c r="L353" s="3"/>
      <c r="M353" s="3"/>
      <c r="O353" s="3"/>
      <c r="P353" s="3"/>
      <c r="U353" s="3"/>
      <c r="V353" s="3"/>
      <c r="W353" s="3"/>
      <c r="Y353" s="3"/>
      <c r="Z353" s="3"/>
      <c r="AE353" s="3"/>
      <c r="AF353" s="3"/>
      <c r="AG353" s="3"/>
      <c r="AI353" s="3"/>
      <c r="AJ353" s="3"/>
      <c r="AO353" s="3"/>
      <c r="AP353" s="3"/>
      <c r="AQ353" s="3"/>
      <c r="AS353" s="3"/>
      <c r="AT353" s="3"/>
    </row>
    <row r="354" spans="1:46" x14ac:dyDescent="0.25">
      <c r="A354" s="3"/>
      <c r="B354" s="3"/>
      <c r="C354" s="3"/>
      <c r="E354" s="3"/>
      <c r="F354" s="3"/>
      <c r="K354" s="3"/>
      <c r="L354" s="3"/>
      <c r="M354" s="3"/>
      <c r="O354" s="3"/>
      <c r="P354" s="3"/>
      <c r="U354" s="3"/>
      <c r="V354" s="3"/>
      <c r="W354" s="3"/>
      <c r="Y354" s="3"/>
      <c r="Z354" s="3"/>
      <c r="AE354" s="3"/>
      <c r="AF354" s="3"/>
      <c r="AG354" s="3"/>
      <c r="AI354" s="3"/>
      <c r="AJ354" s="3"/>
      <c r="AO354" s="3"/>
      <c r="AP354" s="3"/>
      <c r="AQ354" s="3"/>
      <c r="AS354" s="3"/>
      <c r="AT354" s="3"/>
    </row>
    <row r="355" spans="1:46" x14ac:dyDescent="0.25">
      <c r="A355" s="3"/>
      <c r="B355" s="3"/>
      <c r="C355" s="3"/>
      <c r="E355" s="3"/>
      <c r="F355" s="3"/>
      <c r="K355" s="3"/>
      <c r="L355" s="3"/>
      <c r="M355" s="3"/>
      <c r="O355" s="3"/>
      <c r="P355" s="3"/>
      <c r="U355" s="3"/>
      <c r="V355" s="3"/>
      <c r="W355" s="3"/>
      <c r="Y355" s="3"/>
      <c r="Z355" s="3"/>
      <c r="AE355" s="3"/>
      <c r="AF355" s="3"/>
      <c r="AG355" s="3"/>
      <c r="AI355" s="3"/>
      <c r="AJ355" s="3"/>
      <c r="AO355" s="3"/>
      <c r="AP355" s="3"/>
      <c r="AQ355" s="3"/>
      <c r="AS355" s="3"/>
      <c r="AT355" s="3"/>
    </row>
    <row r="356" spans="1:46" x14ac:dyDescent="0.25">
      <c r="A356" s="3"/>
      <c r="B356" s="3"/>
      <c r="C356" s="3"/>
      <c r="E356" s="3"/>
      <c r="F356" s="3"/>
      <c r="K356" s="3"/>
      <c r="L356" s="3"/>
      <c r="M356" s="3"/>
      <c r="O356" s="3"/>
      <c r="P356" s="3"/>
      <c r="U356" s="3"/>
      <c r="V356" s="3"/>
      <c r="W356" s="3"/>
      <c r="Y356" s="3"/>
      <c r="Z356" s="3"/>
      <c r="AE356" s="3"/>
      <c r="AF356" s="3"/>
      <c r="AG356" s="3"/>
      <c r="AI356" s="3"/>
      <c r="AJ356" s="3"/>
      <c r="AO356" s="3"/>
      <c r="AP356" s="3"/>
      <c r="AQ356" s="3"/>
      <c r="AS356" s="3"/>
      <c r="AT356" s="3"/>
    </row>
    <row r="357" spans="1:46" x14ac:dyDescent="0.25">
      <c r="A357" s="3"/>
      <c r="B357" s="3"/>
      <c r="C357" s="3"/>
      <c r="E357" s="3"/>
      <c r="F357" s="3"/>
      <c r="K357" s="3"/>
      <c r="L357" s="3"/>
      <c r="M357" s="3"/>
      <c r="O357" s="3"/>
      <c r="P357" s="3"/>
      <c r="U357" s="3"/>
      <c r="V357" s="3"/>
      <c r="W357" s="3"/>
      <c r="Y357" s="3"/>
      <c r="Z357" s="3"/>
      <c r="AE357" s="3"/>
      <c r="AF357" s="3"/>
      <c r="AG357" s="3"/>
      <c r="AI357" s="3"/>
      <c r="AJ357" s="3"/>
      <c r="AO357" s="3"/>
      <c r="AP357" s="3"/>
      <c r="AQ357" s="3"/>
      <c r="AS357" s="3"/>
      <c r="AT357" s="3"/>
    </row>
    <row r="358" spans="1:46" x14ac:dyDescent="0.25">
      <c r="A358" s="3"/>
      <c r="B358" s="3"/>
      <c r="C358" s="3"/>
      <c r="E358" s="3"/>
      <c r="F358" s="3"/>
      <c r="K358" s="3"/>
      <c r="L358" s="3"/>
      <c r="M358" s="3"/>
      <c r="O358" s="3"/>
      <c r="P358" s="3"/>
      <c r="U358" s="3"/>
      <c r="V358" s="3"/>
      <c r="W358" s="3"/>
      <c r="Y358" s="3"/>
      <c r="Z358" s="3"/>
      <c r="AE358" s="3"/>
      <c r="AF358" s="3"/>
      <c r="AG358" s="3"/>
      <c r="AI358" s="3"/>
      <c r="AJ358" s="3"/>
      <c r="AO358" s="3"/>
      <c r="AP358" s="3"/>
      <c r="AQ358" s="3"/>
      <c r="AS358" s="3"/>
      <c r="AT358" s="3"/>
    </row>
    <row r="359" spans="1:46" x14ac:dyDescent="0.25">
      <c r="A359" s="3"/>
      <c r="B359" s="3"/>
      <c r="C359" s="3"/>
      <c r="E359" s="3"/>
      <c r="F359" s="3"/>
      <c r="K359" s="3"/>
      <c r="L359" s="3"/>
      <c r="M359" s="3"/>
      <c r="O359" s="3"/>
      <c r="P359" s="3"/>
      <c r="U359" s="3"/>
      <c r="V359" s="3"/>
      <c r="W359" s="3"/>
      <c r="Y359" s="3"/>
      <c r="Z359" s="3"/>
      <c r="AE359" s="3"/>
      <c r="AF359" s="3"/>
      <c r="AG359" s="3"/>
      <c r="AI359" s="3"/>
      <c r="AJ359" s="3"/>
      <c r="AO359" s="3"/>
      <c r="AP359" s="3"/>
      <c r="AQ359" s="3"/>
      <c r="AS359" s="3"/>
      <c r="AT359" s="3"/>
    </row>
    <row r="360" spans="1:46" x14ac:dyDescent="0.25">
      <c r="A360" s="3"/>
      <c r="B360" s="3"/>
      <c r="C360" s="3"/>
      <c r="E360" s="3"/>
      <c r="F360" s="3"/>
      <c r="K360" s="3"/>
      <c r="L360" s="3"/>
      <c r="M360" s="3"/>
      <c r="O360" s="3"/>
      <c r="P360" s="3"/>
      <c r="U360" s="3"/>
      <c r="V360" s="3"/>
      <c r="W360" s="3"/>
      <c r="Y360" s="3"/>
      <c r="Z360" s="3"/>
      <c r="AE360" s="3"/>
      <c r="AF360" s="3"/>
      <c r="AG360" s="3"/>
      <c r="AI360" s="3"/>
      <c r="AJ360" s="3"/>
      <c r="AO360" s="3"/>
      <c r="AP360" s="3"/>
      <c r="AQ360" s="3"/>
      <c r="AS360" s="3"/>
      <c r="AT360" s="3"/>
    </row>
    <row r="361" spans="1:46" x14ac:dyDescent="0.25">
      <c r="A361" s="3"/>
      <c r="B361" s="3"/>
      <c r="C361" s="3"/>
      <c r="E361" s="3"/>
      <c r="F361" s="3"/>
      <c r="K361" s="3"/>
      <c r="L361" s="3"/>
      <c r="M361" s="3"/>
      <c r="O361" s="3"/>
      <c r="P361" s="3"/>
      <c r="U361" s="3"/>
      <c r="V361" s="3"/>
      <c r="W361" s="3"/>
      <c r="Y361" s="3"/>
      <c r="Z361" s="3"/>
      <c r="AE361" s="3"/>
      <c r="AF361" s="3"/>
      <c r="AG361" s="3"/>
      <c r="AI361" s="3"/>
      <c r="AJ361" s="3"/>
      <c r="AO361" s="3"/>
      <c r="AP361" s="3"/>
      <c r="AQ361" s="3"/>
      <c r="AS361" s="3"/>
      <c r="AT361" s="3"/>
    </row>
    <row r="362" spans="1:46" x14ac:dyDescent="0.25">
      <c r="A362" s="3"/>
      <c r="B362" s="3"/>
      <c r="C362" s="3"/>
      <c r="E362" s="3"/>
      <c r="F362" s="3"/>
      <c r="K362" s="3"/>
      <c r="L362" s="3"/>
      <c r="M362" s="3"/>
      <c r="O362" s="3"/>
      <c r="P362" s="3"/>
      <c r="U362" s="3"/>
      <c r="V362" s="3"/>
      <c r="W362" s="3"/>
      <c r="Y362" s="3"/>
      <c r="Z362" s="3"/>
      <c r="AE362" s="3"/>
      <c r="AF362" s="3"/>
      <c r="AG362" s="3"/>
      <c r="AI362" s="3"/>
      <c r="AJ362" s="3"/>
      <c r="AO362" s="3"/>
      <c r="AP362" s="3"/>
      <c r="AQ362" s="3"/>
      <c r="AS362" s="3"/>
      <c r="AT362" s="3"/>
    </row>
    <row r="363" spans="1:46" x14ac:dyDescent="0.25">
      <c r="A363" s="3"/>
      <c r="B363" s="3"/>
      <c r="C363" s="3"/>
      <c r="E363" s="3"/>
      <c r="F363" s="3"/>
      <c r="K363" s="3"/>
      <c r="L363" s="3"/>
      <c r="M363" s="3"/>
      <c r="O363" s="3"/>
      <c r="P363" s="3"/>
      <c r="U363" s="3"/>
      <c r="V363" s="3"/>
      <c r="W363" s="3"/>
      <c r="Y363" s="3"/>
      <c r="Z363" s="3"/>
      <c r="AE363" s="3"/>
      <c r="AF363" s="3"/>
      <c r="AG363" s="3"/>
      <c r="AI363" s="3"/>
      <c r="AJ363" s="3"/>
      <c r="AO363" s="3"/>
      <c r="AP363" s="3"/>
      <c r="AQ363" s="3"/>
      <c r="AS363" s="3"/>
      <c r="AT363" s="3"/>
    </row>
    <row r="364" spans="1:46" x14ac:dyDescent="0.25">
      <c r="A364" s="3"/>
      <c r="B364" s="3"/>
      <c r="C364" s="3"/>
      <c r="E364" s="3"/>
      <c r="F364" s="3"/>
      <c r="K364" s="3"/>
      <c r="L364" s="3"/>
      <c r="M364" s="3"/>
      <c r="O364" s="3"/>
      <c r="P364" s="3"/>
      <c r="U364" s="3"/>
      <c r="V364" s="3"/>
      <c r="W364" s="3"/>
      <c r="Y364" s="3"/>
      <c r="Z364" s="3"/>
      <c r="AE364" s="3"/>
      <c r="AF364" s="3"/>
      <c r="AG364" s="3"/>
      <c r="AI364" s="3"/>
      <c r="AJ364" s="3"/>
      <c r="AO364" s="3"/>
      <c r="AP364" s="3"/>
      <c r="AQ364" s="3"/>
      <c r="AS364" s="3"/>
      <c r="AT364" s="3"/>
    </row>
    <row r="365" spans="1:46" x14ac:dyDescent="0.25">
      <c r="A365" s="3"/>
      <c r="B365" s="3"/>
      <c r="C365" s="3"/>
      <c r="E365" s="3"/>
      <c r="F365" s="3"/>
      <c r="K365" s="3"/>
      <c r="L365" s="3"/>
      <c r="M365" s="3"/>
      <c r="O365" s="3"/>
      <c r="P365" s="3"/>
      <c r="U365" s="3"/>
      <c r="V365" s="3"/>
      <c r="W365" s="3"/>
      <c r="Y365" s="3"/>
      <c r="Z365" s="3"/>
      <c r="AE365" s="3"/>
      <c r="AF365" s="3"/>
      <c r="AG365" s="3"/>
      <c r="AI365" s="3"/>
      <c r="AJ365" s="3"/>
      <c r="AO365" s="3"/>
      <c r="AP365" s="3"/>
      <c r="AQ365" s="3"/>
      <c r="AS365" s="3"/>
      <c r="AT365" s="3"/>
    </row>
    <row r="366" spans="1:46" x14ac:dyDescent="0.25">
      <c r="A366" s="3"/>
      <c r="B366" s="3"/>
      <c r="C366" s="3"/>
      <c r="E366" s="3"/>
      <c r="F366" s="3"/>
      <c r="K366" s="3"/>
      <c r="L366" s="3"/>
      <c r="M366" s="3"/>
      <c r="O366" s="3"/>
      <c r="P366" s="3"/>
      <c r="U366" s="3"/>
      <c r="V366" s="3"/>
      <c r="W366" s="3"/>
      <c r="Y366" s="3"/>
      <c r="Z366" s="3"/>
      <c r="AE366" s="3"/>
      <c r="AF366" s="3"/>
      <c r="AG366" s="3"/>
      <c r="AI366" s="3"/>
      <c r="AJ366" s="3"/>
      <c r="AO366" s="3"/>
      <c r="AP366" s="3"/>
      <c r="AQ366" s="3"/>
      <c r="AS366" s="3"/>
      <c r="AT366" s="3"/>
    </row>
    <row r="367" spans="1:46" x14ac:dyDescent="0.25">
      <c r="A367" s="3"/>
      <c r="B367" s="3"/>
      <c r="C367" s="3"/>
      <c r="E367" s="3"/>
      <c r="F367" s="3"/>
      <c r="K367" s="3"/>
      <c r="L367" s="3"/>
      <c r="M367" s="3"/>
      <c r="O367" s="3"/>
      <c r="P367" s="3"/>
      <c r="U367" s="3"/>
      <c r="V367" s="3"/>
      <c r="W367" s="3"/>
      <c r="Y367" s="3"/>
      <c r="Z367" s="3"/>
      <c r="AE367" s="3"/>
      <c r="AF367" s="3"/>
      <c r="AG367" s="3"/>
      <c r="AI367" s="3"/>
      <c r="AJ367" s="3"/>
      <c r="AO367" s="3"/>
      <c r="AP367" s="3"/>
      <c r="AQ367" s="3"/>
      <c r="AS367" s="3"/>
      <c r="AT367" s="3"/>
    </row>
    <row r="368" spans="1:46" x14ac:dyDescent="0.25">
      <c r="A368" s="3"/>
      <c r="B368" s="3"/>
      <c r="C368" s="3"/>
      <c r="E368" s="3"/>
      <c r="F368" s="3"/>
      <c r="K368" s="3"/>
      <c r="L368" s="3"/>
      <c r="M368" s="3"/>
      <c r="O368" s="3"/>
      <c r="P368" s="3"/>
      <c r="U368" s="3"/>
      <c r="V368" s="3"/>
      <c r="W368" s="3"/>
      <c r="Y368" s="3"/>
      <c r="Z368" s="3"/>
      <c r="AE368" s="3"/>
      <c r="AF368" s="3"/>
      <c r="AG368" s="3"/>
      <c r="AI368" s="3"/>
      <c r="AJ368" s="3"/>
      <c r="AO368" s="3"/>
      <c r="AP368" s="3"/>
      <c r="AQ368" s="3"/>
      <c r="AS368" s="3"/>
      <c r="AT368" s="3"/>
    </row>
    <row r="369" spans="1:46" x14ac:dyDescent="0.25">
      <c r="A369" s="3"/>
      <c r="B369" s="3"/>
      <c r="C369" s="3"/>
      <c r="E369" s="3"/>
      <c r="F369" s="3"/>
      <c r="K369" s="3"/>
      <c r="L369" s="3"/>
      <c r="M369" s="3"/>
      <c r="O369" s="3"/>
      <c r="P369" s="3"/>
      <c r="U369" s="3"/>
      <c r="V369" s="3"/>
      <c r="W369" s="3"/>
      <c r="Y369" s="3"/>
      <c r="Z369" s="3"/>
      <c r="AE369" s="3"/>
      <c r="AF369" s="3"/>
      <c r="AG369" s="3"/>
      <c r="AI369" s="3"/>
      <c r="AJ369" s="3"/>
      <c r="AO369" s="3"/>
      <c r="AP369" s="3"/>
      <c r="AQ369" s="3"/>
      <c r="AS369" s="3"/>
      <c r="AT369" s="3"/>
    </row>
    <row r="370" spans="1:46" x14ac:dyDescent="0.25">
      <c r="A370" s="3"/>
      <c r="B370" s="3"/>
      <c r="C370" s="3"/>
      <c r="E370" s="3"/>
      <c r="F370" s="3"/>
      <c r="K370" s="3"/>
      <c r="L370" s="3"/>
      <c r="M370" s="3"/>
      <c r="O370" s="3"/>
      <c r="P370" s="3"/>
      <c r="U370" s="3"/>
      <c r="V370" s="3"/>
      <c r="W370" s="3"/>
      <c r="Y370" s="3"/>
      <c r="Z370" s="3"/>
      <c r="AE370" s="3"/>
      <c r="AF370" s="3"/>
      <c r="AG370" s="3"/>
      <c r="AI370" s="3"/>
      <c r="AJ370" s="3"/>
      <c r="AO370" s="3"/>
      <c r="AP370" s="3"/>
      <c r="AQ370" s="3"/>
      <c r="AS370" s="3"/>
      <c r="AT370" s="3"/>
    </row>
    <row r="371" spans="1:46" x14ac:dyDescent="0.25">
      <c r="A371" s="3"/>
      <c r="B371" s="3"/>
      <c r="C371" s="3"/>
      <c r="E371" s="3"/>
      <c r="F371" s="3"/>
      <c r="K371" s="3"/>
      <c r="L371" s="3"/>
      <c r="M371" s="3"/>
      <c r="O371" s="3"/>
      <c r="P371" s="3"/>
      <c r="U371" s="3"/>
      <c r="V371" s="3"/>
      <c r="W371" s="3"/>
      <c r="Y371" s="3"/>
      <c r="Z371" s="3"/>
      <c r="AE371" s="3"/>
      <c r="AF371" s="3"/>
      <c r="AG371" s="3"/>
      <c r="AI371" s="3"/>
      <c r="AJ371" s="3"/>
      <c r="AO371" s="3"/>
      <c r="AP371" s="3"/>
      <c r="AQ371" s="3"/>
      <c r="AS371" s="3"/>
      <c r="AT371" s="3"/>
    </row>
    <row r="372" spans="1:46" x14ac:dyDescent="0.25">
      <c r="A372" s="3"/>
      <c r="B372" s="3"/>
      <c r="C372" s="3"/>
      <c r="E372" s="3"/>
      <c r="F372" s="3"/>
      <c r="K372" s="3"/>
      <c r="L372" s="3"/>
      <c r="M372" s="3"/>
      <c r="O372" s="3"/>
      <c r="P372" s="3"/>
      <c r="U372" s="3"/>
      <c r="V372" s="3"/>
      <c r="W372" s="3"/>
      <c r="Y372" s="3"/>
      <c r="Z372" s="3"/>
      <c r="AE372" s="3"/>
      <c r="AF372" s="3"/>
      <c r="AG372" s="3"/>
      <c r="AI372" s="3"/>
      <c r="AJ372" s="3"/>
      <c r="AO372" s="3"/>
      <c r="AP372" s="3"/>
      <c r="AQ372" s="3"/>
      <c r="AS372" s="3"/>
      <c r="AT372" s="3"/>
    </row>
    <row r="373" spans="1:46" x14ac:dyDescent="0.25">
      <c r="A373" s="3"/>
      <c r="B373" s="3"/>
      <c r="C373" s="3"/>
      <c r="E373" s="3"/>
      <c r="F373" s="3"/>
      <c r="K373" s="3"/>
      <c r="L373" s="3"/>
      <c r="M373" s="3"/>
      <c r="O373" s="3"/>
      <c r="P373" s="3"/>
      <c r="U373" s="3"/>
      <c r="V373" s="3"/>
      <c r="W373" s="3"/>
      <c r="Y373" s="3"/>
      <c r="Z373" s="3"/>
      <c r="AE373" s="3"/>
      <c r="AF373" s="3"/>
      <c r="AG373" s="3"/>
      <c r="AI373" s="3"/>
      <c r="AJ373" s="3"/>
      <c r="AO373" s="3"/>
      <c r="AP373" s="3"/>
      <c r="AQ373" s="3"/>
      <c r="AS373" s="3"/>
      <c r="AT373" s="3"/>
    </row>
    <row r="374" spans="1:46" x14ac:dyDescent="0.25">
      <c r="A374" s="3"/>
      <c r="B374" s="3"/>
      <c r="C374" s="3"/>
      <c r="E374" s="3"/>
      <c r="F374" s="3"/>
      <c r="K374" s="3"/>
      <c r="L374" s="3"/>
      <c r="M374" s="3"/>
      <c r="O374" s="3"/>
      <c r="P374" s="3"/>
      <c r="U374" s="3"/>
      <c r="V374" s="3"/>
      <c r="W374" s="3"/>
      <c r="Y374" s="3"/>
      <c r="Z374" s="3"/>
      <c r="AE374" s="3"/>
      <c r="AF374" s="3"/>
      <c r="AG374" s="3"/>
      <c r="AI374" s="3"/>
      <c r="AJ374" s="3"/>
      <c r="AO374" s="3"/>
      <c r="AP374" s="3"/>
      <c r="AQ374" s="3"/>
      <c r="AS374" s="3"/>
      <c r="AT374" s="3"/>
    </row>
    <row r="375" spans="1:46" x14ac:dyDescent="0.25">
      <c r="A375" s="3"/>
      <c r="B375" s="3"/>
      <c r="C375" s="3"/>
      <c r="E375" s="3"/>
      <c r="F375" s="3"/>
      <c r="K375" s="3"/>
      <c r="L375" s="3"/>
      <c r="M375" s="3"/>
      <c r="O375" s="3"/>
      <c r="P375" s="3"/>
      <c r="U375" s="3"/>
      <c r="V375" s="3"/>
      <c r="W375" s="3"/>
      <c r="Y375" s="3"/>
      <c r="Z375" s="3"/>
      <c r="AE375" s="3"/>
      <c r="AF375" s="3"/>
      <c r="AG375" s="3"/>
      <c r="AI375" s="3"/>
      <c r="AJ375" s="3"/>
      <c r="AO375" s="3"/>
      <c r="AP375" s="3"/>
      <c r="AQ375" s="3"/>
      <c r="AS375" s="3"/>
      <c r="AT375" s="3"/>
    </row>
    <row r="376" spans="1:46" x14ac:dyDescent="0.25">
      <c r="A376" s="3"/>
      <c r="B376" s="3"/>
      <c r="C376" s="3"/>
      <c r="E376" s="3"/>
      <c r="F376" s="3"/>
      <c r="K376" s="3"/>
      <c r="L376" s="3"/>
      <c r="M376" s="3"/>
      <c r="O376" s="3"/>
      <c r="P376" s="3"/>
      <c r="U376" s="3"/>
      <c r="V376" s="3"/>
      <c r="W376" s="3"/>
      <c r="Y376" s="3"/>
      <c r="Z376" s="3"/>
      <c r="AE376" s="3"/>
      <c r="AF376" s="3"/>
      <c r="AG376" s="3"/>
      <c r="AI376" s="3"/>
      <c r="AJ376" s="3"/>
      <c r="AO376" s="3"/>
      <c r="AP376" s="3"/>
      <c r="AQ376" s="3"/>
      <c r="AS376" s="3"/>
      <c r="AT376" s="3"/>
    </row>
    <row r="377" spans="1:46" x14ac:dyDescent="0.25">
      <c r="A377" s="3"/>
      <c r="B377" s="3"/>
      <c r="C377" s="3"/>
      <c r="E377" s="3"/>
      <c r="F377" s="3"/>
      <c r="K377" s="3"/>
      <c r="L377" s="3"/>
      <c r="M377" s="3"/>
      <c r="O377" s="3"/>
      <c r="P377" s="3"/>
      <c r="U377" s="3"/>
      <c r="V377" s="3"/>
      <c r="W377" s="3"/>
      <c r="Y377" s="3"/>
      <c r="Z377" s="3"/>
      <c r="AE377" s="3"/>
      <c r="AF377" s="3"/>
      <c r="AG377" s="3"/>
      <c r="AI377" s="3"/>
      <c r="AJ377" s="3"/>
      <c r="AO377" s="3"/>
      <c r="AP377" s="3"/>
      <c r="AQ377" s="3"/>
      <c r="AS377" s="3"/>
      <c r="AT377" s="3"/>
    </row>
    <row r="378" spans="1:46" x14ac:dyDescent="0.25">
      <c r="A378" s="3"/>
      <c r="B378" s="3"/>
      <c r="C378" s="3"/>
      <c r="E378" s="3"/>
      <c r="F378" s="3"/>
      <c r="K378" s="3"/>
      <c r="L378" s="3"/>
      <c r="M378" s="3"/>
      <c r="O378" s="3"/>
      <c r="P378" s="3"/>
      <c r="U378" s="3"/>
      <c r="V378" s="3"/>
      <c r="W378" s="3"/>
      <c r="Y378" s="3"/>
      <c r="Z378" s="3"/>
      <c r="AE378" s="3"/>
      <c r="AF378" s="3"/>
      <c r="AG378" s="3"/>
      <c r="AI378" s="3"/>
      <c r="AJ378" s="3"/>
      <c r="AO378" s="3"/>
      <c r="AP378" s="3"/>
      <c r="AQ378" s="3"/>
      <c r="AS378" s="3"/>
      <c r="AT378" s="3"/>
    </row>
    <row r="379" spans="1:46" x14ac:dyDescent="0.25">
      <c r="A379" s="3"/>
      <c r="B379" s="3"/>
      <c r="C379" s="3"/>
      <c r="E379" s="3"/>
      <c r="F379" s="3"/>
      <c r="K379" s="3"/>
      <c r="L379" s="3"/>
      <c r="M379" s="3"/>
      <c r="O379" s="3"/>
      <c r="P379" s="3"/>
      <c r="U379" s="3"/>
      <c r="V379" s="3"/>
      <c r="W379" s="3"/>
      <c r="Y379" s="3"/>
      <c r="Z379" s="3"/>
      <c r="AE379" s="3"/>
      <c r="AF379" s="3"/>
      <c r="AG379" s="3"/>
      <c r="AI379" s="3"/>
      <c r="AJ379" s="3"/>
      <c r="AO379" s="3"/>
      <c r="AP379" s="3"/>
      <c r="AQ379" s="3"/>
      <c r="AS379" s="3"/>
      <c r="AT379" s="3"/>
    </row>
    <row r="380" spans="1:46" x14ac:dyDescent="0.25">
      <c r="A380" s="3"/>
      <c r="B380" s="3"/>
      <c r="C380" s="3"/>
      <c r="E380" s="3"/>
      <c r="F380" s="3"/>
      <c r="K380" s="3"/>
      <c r="L380" s="3"/>
      <c r="M380" s="3"/>
      <c r="O380" s="3"/>
      <c r="P380" s="3"/>
      <c r="U380" s="3"/>
      <c r="V380" s="3"/>
      <c r="W380" s="3"/>
      <c r="Y380" s="3"/>
      <c r="Z380" s="3"/>
      <c r="AE380" s="3"/>
      <c r="AF380" s="3"/>
      <c r="AG380" s="3"/>
      <c r="AI380" s="3"/>
      <c r="AJ380" s="3"/>
      <c r="AO380" s="3"/>
      <c r="AP380" s="3"/>
      <c r="AQ380" s="3"/>
      <c r="AS380" s="3"/>
      <c r="AT380" s="3"/>
    </row>
    <row r="381" spans="1:46" x14ac:dyDescent="0.25">
      <c r="A381" s="3"/>
      <c r="B381" s="3"/>
      <c r="C381" s="3"/>
      <c r="E381" s="3"/>
      <c r="F381" s="3"/>
      <c r="K381" s="3"/>
      <c r="L381" s="3"/>
      <c r="M381" s="3"/>
      <c r="O381" s="3"/>
      <c r="P381" s="3"/>
      <c r="U381" s="3"/>
      <c r="V381" s="3"/>
      <c r="W381" s="3"/>
      <c r="Y381" s="3"/>
      <c r="Z381" s="3"/>
      <c r="AE381" s="3"/>
      <c r="AF381" s="3"/>
      <c r="AG381" s="3"/>
      <c r="AI381" s="3"/>
      <c r="AJ381" s="3"/>
      <c r="AO381" s="3"/>
      <c r="AP381" s="3"/>
      <c r="AQ381" s="3"/>
      <c r="AS381" s="3"/>
      <c r="AT381" s="3"/>
    </row>
    <row r="382" spans="1:46" x14ac:dyDescent="0.25">
      <c r="A382" s="3"/>
      <c r="B382" s="3"/>
      <c r="C382" s="3"/>
      <c r="E382" s="3"/>
      <c r="F382" s="3"/>
      <c r="K382" s="3"/>
      <c r="L382" s="3"/>
      <c r="M382" s="3"/>
      <c r="O382" s="3"/>
      <c r="P382" s="3"/>
      <c r="U382" s="3"/>
      <c r="V382" s="3"/>
      <c r="W382" s="3"/>
      <c r="Y382" s="3"/>
      <c r="Z382" s="3"/>
      <c r="AE382" s="3"/>
      <c r="AF382" s="3"/>
      <c r="AG382" s="3"/>
      <c r="AI382" s="3"/>
      <c r="AJ382" s="3"/>
      <c r="AO382" s="3"/>
      <c r="AP382" s="3"/>
      <c r="AQ382" s="3"/>
      <c r="AS382" s="3"/>
      <c r="AT382" s="3"/>
    </row>
    <row r="383" spans="1:46" x14ac:dyDescent="0.25">
      <c r="A383" s="3"/>
      <c r="B383" s="3"/>
      <c r="C383" s="3"/>
      <c r="E383" s="3"/>
      <c r="F383" s="3"/>
      <c r="K383" s="3"/>
      <c r="L383" s="3"/>
      <c r="M383" s="3"/>
      <c r="O383" s="3"/>
      <c r="P383" s="3"/>
      <c r="U383" s="3"/>
      <c r="V383" s="3"/>
      <c r="W383" s="3"/>
      <c r="Y383" s="3"/>
      <c r="Z383" s="3"/>
      <c r="AE383" s="3"/>
      <c r="AF383" s="3"/>
      <c r="AG383" s="3"/>
      <c r="AI383" s="3"/>
      <c r="AJ383" s="3"/>
      <c r="AO383" s="3"/>
      <c r="AP383" s="3"/>
      <c r="AQ383" s="3"/>
      <c r="AS383" s="3"/>
      <c r="AT383" s="3"/>
    </row>
    <row r="384" spans="1:46" x14ac:dyDescent="0.25">
      <c r="A384" s="3"/>
      <c r="B384" s="3"/>
      <c r="C384" s="3"/>
      <c r="E384" s="3"/>
      <c r="F384" s="3"/>
      <c r="K384" s="3"/>
      <c r="L384" s="3"/>
      <c r="M384" s="3"/>
      <c r="O384" s="3"/>
      <c r="P384" s="3"/>
      <c r="U384" s="3"/>
      <c r="V384" s="3"/>
      <c r="W384" s="3"/>
      <c r="Y384" s="3"/>
      <c r="Z384" s="3"/>
      <c r="AE384" s="3"/>
      <c r="AF384" s="3"/>
      <c r="AG384" s="3"/>
      <c r="AI384" s="3"/>
      <c r="AJ384" s="3"/>
      <c r="AO384" s="3"/>
      <c r="AP384" s="3"/>
      <c r="AQ384" s="3"/>
      <c r="AS384" s="3"/>
      <c r="AT384" s="3"/>
    </row>
    <row r="385" spans="1:46" x14ac:dyDescent="0.25">
      <c r="A385" s="3"/>
      <c r="B385" s="3"/>
      <c r="C385" s="3"/>
      <c r="E385" s="3"/>
      <c r="F385" s="3"/>
      <c r="K385" s="3"/>
      <c r="L385" s="3"/>
      <c r="M385" s="3"/>
      <c r="O385" s="3"/>
      <c r="P385" s="3"/>
      <c r="U385" s="3"/>
      <c r="V385" s="3"/>
      <c r="W385" s="3"/>
      <c r="Y385" s="3"/>
      <c r="Z385" s="3"/>
      <c r="AE385" s="3"/>
      <c r="AF385" s="3"/>
      <c r="AG385" s="3"/>
      <c r="AI385" s="3"/>
      <c r="AJ385" s="3"/>
      <c r="AO385" s="3"/>
      <c r="AP385" s="3"/>
      <c r="AQ385" s="3"/>
      <c r="AS385" s="3"/>
      <c r="AT385" s="3"/>
    </row>
    <row r="386" spans="1:46" x14ac:dyDescent="0.25">
      <c r="A386" s="3"/>
      <c r="B386" s="3"/>
      <c r="C386" s="3"/>
      <c r="E386" s="3"/>
      <c r="F386" s="3"/>
      <c r="K386" s="3"/>
      <c r="L386" s="3"/>
      <c r="M386" s="3"/>
      <c r="O386" s="3"/>
      <c r="P386" s="3"/>
      <c r="U386" s="3"/>
      <c r="V386" s="3"/>
      <c r="W386" s="3"/>
      <c r="Y386" s="3"/>
      <c r="Z386" s="3"/>
      <c r="AE386" s="3"/>
      <c r="AF386" s="3"/>
      <c r="AG386" s="3"/>
      <c r="AI386" s="3"/>
      <c r="AJ386" s="3"/>
      <c r="AO386" s="3"/>
      <c r="AP386" s="3"/>
      <c r="AQ386" s="3"/>
      <c r="AS386" s="3"/>
      <c r="AT386" s="3"/>
    </row>
    <row r="387" spans="1:46" x14ac:dyDescent="0.25">
      <c r="A387" s="3"/>
      <c r="B387" s="3"/>
      <c r="C387" s="3"/>
      <c r="E387" s="3"/>
      <c r="F387" s="3"/>
      <c r="K387" s="3"/>
      <c r="L387" s="3"/>
      <c r="M387" s="3"/>
      <c r="O387" s="3"/>
      <c r="P387" s="3"/>
      <c r="U387" s="3"/>
      <c r="V387" s="3"/>
      <c r="W387" s="3"/>
      <c r="Y387" s="3"/>
      <c r="Z387" s="3"/>
      <c r="AE387" s="3"/>
      <c r="AF387" s="3"/>
      <c r="AG387" s="3"/>
      <c r="AI387" s="3"/>
      <c r="AJ387" s="3"/>
      <c r="AO387" s="3"/>
      <c r="AP387" s="3"/>
      <c r="AQ387" s="3"/>
      <c r="AS387" s="3"/>
      <c r="AT387" s="3"/>
    </row>
    <row r="388" spans="1:46" x14ac:dyDescent="0.25">
      <c r="A388" s="3"/>
      <c r="B388" s="3"/>
      <c r="C388" s="3"/>
      <c r="E388" s="3"/>
      <c r="F388" s="3"/>
      <c r="K388" s="3"/>
      <c r="L388" s="3"/>
      <c r="M388" s="3"/>
      <c r="O388" s="3"/>
      <c r="P388" s="3"/>
      <c r="U388" s="3"/>
      <c r="V388" s="3"/>
      <c r="W388" s="3"/>
      <c r="Y388" s="3"/>
      <c r="Z388" s="3"/>
      <c r="AE388" s="3"/>
      <c r="AF388" s="3"/>
      <c r="AG388" s="3"/>
      <c r="AI388" s="3"/>
      <c r="AJ388" s="3"/>
      <c r="AO388" s="3"/>
      <c r="AP388" s="3"/>
      <c r="AQ388" s="3"/>
      <c r="AS388" s="3"/>
      <c r="AT388" s="3"/>
    </row>
    <row r="389" spans="1:46" x14ac:dyDescent="0.25">
      <c r="A389" s="3"/>
      <c r="B389" s="3"/>
      <c r="C389" s="3"/>
      <c r="E389" s="3"/>
      <c r="F389" s="3"/>
      <c r="K389" s="3"/>
      <c r="L389" s="3"/>
      <c r="M389" s="3"/>
      <c r="O389" s="3"/>
      <c r="P389" s="3"/>
      <c r="U389" s="3"/>
      <c r="V389" s="3"/>
      <c r="W389" s="3"/>
      <c r="Y389" s="3"/>
      <c r="Z389" s="3"/>
      <c r="AE389" s="3"/>
      <c r="AF389" s="3"/>
      <c r="AG389" s="3"/>
      <c r="AI389" s="3"/>
      <c r="AJ389" s="3"/>
      <c r="AO389" s="3"/>
      <c r="AP389" s="3"/>
      <c r="AQ389" s="3"/>
      <c r="AS389" s="3"/>
      <c r="AT389" s="3"/>
    </row>
    <row r="390" spans="1:46" x14ac:dyDescent="0.25">
      <c r="A390" s="3"/>
      <c r="B390" s="3"/>
      <c r="C390" s="3"/>
      <c r="E390" s="3"/>
      <c r="F390" s="3"/>
      <c r="K390" s="3"/>
      <c r="L390" s="3"/>
      <c r="M390" s="3"/>
      <c r="O390" s="3"/>
      <c r="P390" s="3"/>
      <c r="U390" s="3"/>
      <c r="V390" s="3"/>
      <c r="W390" s="3"/>
      <c r="Y390" s="3"/>
      <c r="Z390" s="3"/>
      <c r="AE390" s="3"/>
      <c r="AF390" s="3"/>
      <c r="AG390" s="3"/>
      <c r="AI390" s="3"/>
      <c r="AJ390" s="3"/>
      <c r="AO390" s="3"/>
      <c r="AP390" s="3"/>
      <c r="AQ390" s="3"/>
      <c r="AS390" s="3"/>
      <c r="AT390" s="3"/>
    </row>
    <row r="391" spans="1:46" x14ac:dyDescent="0.25">
      <c r="A391" s="3"/>
      <c r="B391" s="3"/>
      <c r="C391" s="3"/>
      <c r="E391" s="3"/>
      <c r="F391" s="3"/>
      <c r="K391" s="3"/>
      <c r="L391" s="3"/>
      <c r="M391" s="3"/>
      <c r="O391" s="3"/>
      <c r="P391" s="3"/>
      <c r="U391" s="3"/>
      <c r="V391" s="3"/>
      <c r="W391" s="3"/>
      <c r="Y391" s="3"/>
      <c r="Z391" s="3"/>
      <c r="AE391" s="3"/>
      <c r="AF391" s="3"/>
      <c r="AG391" s="3"/>
      <c r="AI391" s="3"/>
      <c r="AJ391" s="3"/>
      <c r="AO391" s="3"/>
      <c r="AP391" s="3"/>
      <c r="AQ391" s="3"/>
      <c r="AS391" s="3"/>
      <c r="AT391" s="3"/>
    </row>
    <row r="392" spans="1:46" x14ac:dyDescent="0.25">
      <c r="A392" s="3"/>
      <c r="B392" s="3"/>
      <c r="C392" s="3"/>
      <c r="E392" s="3"/>
      <c r="F392" s="3"/>
      <c r="K392" s="3"/>
      <c r="L392" s="3"/>
      <c r="M392" s="3"/>
      <c r="O392" s="3"/>
      <c r="P392" s="3"/>
      <c r="U392" s="3"/>
      <c r="V392" s="3"/>
      <c r="W392" s="3"/>
      <c r="Y392" s="3"/>
      <c r="Z392" s="3"/>
      <c r="AE392" s="3"/>
      <c r="AF392" s="3"/>
      <c r="AG392" s="3"/>
      <c r="AI392" s="3"/>
      <c r="AJ392" s="3"/>
      <c r="AO392" s="3"/>
      <c r="AP392" s="3"/>
      <c r="AQ392" s="3"/>
      <c r="AS392" s="3"/>
      <c r="AT392" s="3"/>
    </row>
    <row r="393" spans="1:46" x14ac:dyDescent="0.25">
      <c r="A393" s="3"/>
      <c r="B393" s="3"/>
      <c r="C393" s="3"/>
      <c r="E393" s="3"/>
      <c r="F393" s="3"/>
      <c r="K393" s="3"/>
      <c r="L393" s="3"/>
      <c r="M393" s="3"/>
      <c r="O393" s="3"/>
      <c r="P393" s="3"/>
      <c r="U393" s="3"/>
      <c r="V393" s="3"/>
      <c r="W393" s="3"/>
      <c r="Y393" s="3"/>
      <c r="Z393" s="3"/>
      <c r="AE393" s="3"/>
      <c r="AF393" s="3"/>
      <c r="AG393" s="3"/>
      <c r="AI393" s="3"/>
      <c r="AJ393" s="3"/>
      <c r="AO393" s="3"/>
      <c r="AP393" s="3"/>
      <c r="AQ393" s="3"/>
      <c r="AS393" s="3"/>
      <c r="AT393" s="3"/>
    </row>
    <row r="394" spans="1:46" x14ac:dyDescent="0.25">
      <c r="A394" s="3"/>
      <c r="B394" s="3"/>
      <c r="C394" s="3"/>
      <c r="E394" s="3"/>
      <c r="F394" s="3"/>
      <c r="K394" s="3"/>
      <c r="L394" s="3"/>
      <c r="M394" s="3"/>
      <c r="O394" s="3"/>
      <c r="P394" s="3"/>
      <c r="U394" s="3"/>
      <c r="V394" s="3"/>
      <c r="W394" s="3"/>
      <c r="Y394" s="3"/>
      <c r="Z394" s="3"/>
      <c r="AE394" s="3"/>
      <c r="AF394" s="3"/>
      <c r="AG394" s="3"/>
      <c r="AI394" s="3"/>
      <c r="AJ394" s="3"/>
      <c r="AO394" s="3"/>
      <c r="AP394" s="3"/>
      <c r="AQ394" s="3"/>
      <c r="AS394" s="3"/>
      <c r="AT394" s="3"/>
    </row>
    <row r="395" spans="1:46" x14ac:dyDescent="0.25">
      <c r="A395" s="3"/>
      <c r="B395" s="3"/>
      <c r="C395" s="3"/>
      <c r="E395" s="3"/>
      <c r="F395" s="3"/>
      <c r="K395" s="3"/>
      <c r="L395" s="3"/>
      <c r="M395" s="3"/>
      <c r="O395" s="3"/>
      <c r="P395" s="3"/>
      <c r="U395" s="3"/>
      <c r="V395" s="3"/>
      <c r="W395" s="3"/>
      <c r="Y395" s="3"/>
      <c r="Z395" s="3"/>
      <c r="AE395" s="3"/>
      <c r="AF395" s="3"/>
      <c r="AG395" s="3"/>
      <c r="AI395" s="3"/>
      <c r="AJ395" s="3"/>
      <c r="AO395" s="3"/>
      <c r="AP395" s="3"/>
      <c r="AQ395" s="3"/>
      <c r="AS395" s="3"/>
      <c r="AT395" s="3"/>
    </row>
    <row r="396" spans="1:46" x14ac:dyDescent="0.25">
      <c r="A396" s="3"/>
      <c r="B396" s="3"/>
      <c r="C396" s="3"/>
      <c r="E396" s="3"/>
      <c r="F396" s="3"/>
      <c r="K396" s="3"/>
      <c r="L396" s="3"/>
      <c r="M396" s="3"/>
      <c r="O396" s="3"/>
      <c r="P396" s="3"/>
      <c r="U396" s="3"/>
      <c r="V396" s="3"/>
      <c r="W396" s="3"/>
      <c r="Y396" s="3"/>
      <c r="Z396" s="3"/>
      <c r="AE396" s="3"/>
      <c r="AF396" s="3"/>
      <c r="AG396" s="3"/>
      <c r="AI396" s="3"/>
      <c r="AJ396" s="3"/>
      <c r="AO396" s="3"/>
      <c r="AP396" s="3"/>
      <c r="AQ396" s="3"/>
      <c r="AS396" s="3"/>
      <c r="AT396" s="3"/>
    </row>
    <row r="397" spans="1:46" x14ac:dyDescent="0.25">
      <c r="A397" s="3"/>
      <c r="B397" s="3"/>
      <c r="C397" s="3"/>
      <c r="E397" s="3"/>
      <c r="F397" s="3"/>
      <c r="K397" s="3"/>
      <c r="L397" s="3"/>
      <c r="M397" s="3"/>
      <c r="O397" s="3"/>
      <c r="P397" s="3"/>
      <c r="U397" s="3"/>
      <c r="V397" s="3"/>
      <c r="W397" s="3"/>
      <c r="Y397" s="3"/>
      <c r="Z397" s="3"/>
      <c r="AE397" s="3"/>
      <c r="AF397" s="3"/>
      <c r="AG397" s="3"/>
      <c r="AI397" s="3"/>
      <c r="AJ397" s="3"/>
      <c r="AO397" s="3"/>
      <c r="AP397" s="3"/>
      <c r="AQ397" s="3"/>
      <c r="AS397" s="3"/>
      <c r="AT397" s="3"/>
    </row>
    <row r="398" spans="1:46" x14ac:dyDescent="0.25">
      <c r="A398" s="3"/>
      <c r="B398" s="3"/>
      <c r="C398" s="3"/>
      <c r="E398" s="3"/>
      <c r="F398" s="3"/>
      <c r="K398" s="3"/>
      <c r="L398" s="3"/>
      <c r="M398" s="3"/>
      <c r="O398" s="3"/>
      <c r="P398" s="3"/>
      <c r="U398" s="3"/>
      <c r="V398" s="3"/>
      <c r="W398" s="3"/>
      <c r="Y398" s="3"/>
      <c r="Z398" s="3"/>
      <c r="AE398" s="3"/>
      <c r="AF398" s="3"/>
      <c r="AG398" s="3"/>
      <c r="AI398" s="3"/>
      <c r="AJ398" s="3"/>
      <c r="AO398" s="3"/>
      <c r="AP398" s="3"/>
      <c r="AQ398" s="3"/>
      <c r="AS398" s="3"/>
      <c r="AT398" s="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workbookViewId="0">
      <selection activeCell="G4" sqref="G4:I8"/>
    </sheetView>
  </sheetViews>
  <sheetFormatPr defaultRowHeight="15" x14ac:dyDescent="0.25"/>
  <cols>
    <col min="1" max="1" width="9.140625" style="1" customWidth="1"/>
    <col min="2" max="13" width="9.140625" style="1"/>
  </cols>
  <sheetData>
    <row r="1" spans="1:17" x14ac:dyDescent="0.25">
      <c r="B1" s="13" t="s">
        <v>20</v>
      </c>
      <c r="H1" s="1" t="s">
        <v>21</v>
      </c>
    </row>
    <row r="3" spans="1:17" ht="30" x14ac:dyDescent="0.25">
      <c r="A3" s="12" t="s">
        <v>15</v>
      </c>
      <c r="B3" s="12" t="s">
        <v>17</v>
      </c>
      <c r="C3" s="12" t="s">
        <v>14</v>
      </c>
      <c r="D3" s="12" t="s">
        <v>42</v>
      </c>
      <c r="E3" s="12" t="s">
        <v>16</v>
      </c>
      <c r="F3" s="12"/>
      <c r="G3" s="12" t="s">
        <v>17</v>
      </c>
      <c r="H3" s="12" t="s">
        <v>14</v>
      </c>
      <c r="I3" s="12" t="s">
        <v>42</v>
      </c>
      <c r="K3" s="1" t="s">
        <v>43</v>
      </c>
      <c r="L3" s="1" t="s">
        <v>44</v>
      </c>
      <c r="M3" s="1" t="s">
        <v>22</v>
      </c>
      <c r="N3" s="1" t="s">
        <v>40</v>
      </c>
    </row>
    <row r="4" spans="1:17" x14ac:dyDescent="0.25">
      <c r="A4" s="1" t="s">
        <v>34</v>
      </c>
      <c r="B4" s="6">
        <f>Sheet1!I4</f>
        <v>2.7394113502810149</v>
      </c>
      <c r="C4" s="6">
        <f>Sheet1!I5</f>
        <v>3.646260954602093E-2</v>
      </c>
      <c r="D4" s="6">
        <f>Sheet1!I6</f>
        <v>1.3683266415632182E-4</v>
      </c>
      <c r="E4" s="5">
        <f>B4+2*C4+3*D4</f>
        <v>2.8127470673655259</v>
      </c>
      <c r="G4" s="5">
        <f>E4-K4</f>
        <v>2.7394113502816451</v>
      </c>
      <c r="H4" s="5">
        <f>0.5*K4-L4</f>
        <v>3.646260954571464E-2</v>
      </c>
      <c r="I4" s="5">
        <f>2/3*L4</f>
        <v>1.3683266415050416E-4</v>
      </c>
      <c r="K4" s="8">
        <v>7.3335717083880786E-2</v>
      </c>
      <c r="L4" s="8">
        <v>2.0524899622575626E-4</v>
      </c>
      <c r="M4" s="11">
        <f>G4^2/H4</f>
        <v>205.81013371090103</v>
      </c>
      <c r="N4" s="11">
        <f>G4*H4/I4</f>
        <v>729.98714941742605</v>
      </c>
      <c r="P4" s="1" t="s">
        <v>10</v>
      </c>
      <c r="Q4" s="9">
        <f>100*(SUMXMY2(B12:B16,G12:G16)+SUMXMY2(C12:C16,H12:H16)+SUMXMY2(D12:D16,I12:I16))</f>
        <v>1.6587515083344818E-22</v>
      </c>
    </row>
    <row r="5" spans="1:17" x14ac:dyDescent="0.25">
      <c r="A5" s="1" t="s">
        <v>35</v>
      </c>
      <c r="B5" s="19">
        <f>Sheet1!S4</f>
        <v>13.430685668152043</v>
      </c>
      <c r="C5" s="19">
        <f>Sheet1!S5</f>
        <v>0.87645498433855129</v>
      </c>
      <c r="D5" s="19">
        <f>Sheet1!S6</f>
        <v>1.6125477560440339E-2</v>
      </c>
      <c r="E5" s="5">
        <f t="shared" ref="E5:E7" si="0">B5+2*C5+3*D5</f>
        <v>15.231972069510466</v>
      </c>
      <c r="G5" s="5">
        <f t="shared" ref="G5:G8" si="1">E5-K5</f>
        <v>13.430685668161143</v>
      </c>
      <c r="H5" s="5">
        <f t="shared" ref="H5:H8" si="2">0.5*K5-L5</f>
        <v>0.87645498433469538</v>
      </c>
      <c r="I5" s="5">
        <f t="shared" ref="I5:I8" si="3">2/3*L5</f>
        <v>1.6125477559977577E-2</v>
      </c>
      <c r="K5" s="8">
        <v>1.8012864013493235</v>
      </c>
      <c r="L5" s="8">
        <v>2.418821633996637E-2</v>
      </c>
      <c r="M5" s="11">
        <f t="shared" ref="M5:M8" si="4">G5^2/H5</f>
        <v>205.81013371026185</v>
      </c>
      <c r="N5" s="11">
        <f t="shared" ref="N5:N8" si="5">G5*H5/I5</f>
        <v>729.98714941058529</v>
      </c>
    </row>
    <row r="6" spans="1:17" x14ac:dyDescent="0.25">
      <c r="A6" s="1" t="s">
        <v>36</v>
      </c>
      <c r="B6" s="6">
        <f>Sheet1!AC4</f>
        <v>39.500323471337595</v>
      </c>
      <c r="C6" s="6">
        <f>Sheet1!AC5</f>
        <v>7.5811405698119225</v>
      </c>
      <c r="D6" s="6">
        <f>Sheet1!AC6</f>
        <v>0.41022298137511348</v>
      </c>
      <c r="E6" s="5">
        <f t="shared" si="0"/>
        <v>55.893273555086779</v>
      </c>
      <c r="G6" s="5">
        <f t="shared" si="1"/>
        <v>39.500323471357518</v>
      </c>
      <c r="H6" s="5">
        <f t="shared" si="2"/>
        <v>7.5811405698092464</v>
      </c>
      <c r="I6" s="5">
        <f t="shared" si="3"/>
        <v>0.4102229813702547</v>
      </c>
      <c r="K6" s="8">
        <v>16.392950083729257</v>
      </c>
      <c r="L6" s="8">
        <v>0.61533447205538205</v>
      </c>
      <c r="M6" s="11">
        <f t="shared" si="4"/>
        <v>205.81013370935776</v>
      </c>
      <c r="N6" s="11">
        <f t="shared" si="5"/>
        <v>729.98714940110995</v>
      </c>
      <c r="O6" s="2"/>
      <c r="P6" s="6"/>
    </row>
    <row r="7" spans="1:17" x14ac:dyDescent="0.25">
      <c r="A7" s="1" t="s">
        <v>37</v>
      </c>
      <c r="B7" s="6">
        <f>Sheet1!AM4</f>
        <v>79.609998972530065</v>
      </c>
      <c r="C7" s="6">
        <f>Sheet1!AM5</f>
        <v>30.794168499812333</v>
      </c>
      <c r="D7" s="6">
        <f>Sheet1!AM6</f>
        <v>3.3583107931018281</v>
      </c>
      <c r="E7" s="5">
        <f t="shared" si="0"/>
        <v>151.27326835146022</v>
      </c>
      <c r="G7" s="5">
        <f t="shared" si="1"/>
        <v>79.609998972489535</v>
      </c>
      <c r="H7" s="5">
        <f t="shared" si="2"/>
        <v>30.794168499840751</v>
      </c>
      <c r="I7" s="5">
        <f t="shared" si="3"/>
        <v>3.3583107930963934</v>
      </c>
      <c r="K7" s="8">
        <v>71.663269378970682</v>
      </c>
      <c r="L7" s="8">
        <v>5.03746618964459</v>
      </c>
      <c r="M7" s="11">
        <f t="shared" si="4"/>
        <v>205.81013370867797</v>
      </c>
      <c r="N7" s="11">
        <f t="shared" si="5"/>
        <v>729.98714939383694</v>
      </c>
    </row>
    <row r="8" spans="1:17" x14ac:dyDescent="0.25">
      <c r="A8" s="1" t="s">
        <v>38</v>
      </c>
      <c r="B8" s="6">
        <f>Sheet1!AW4</f>
        <v>122.69603177962456</v>
      </c>
      <c r="C8" s="6">
        <f>Sheet1!AW5</f>
        <v>73.146622778772596</v>
      </c>
      <c r="D8" s="6">
        <f>Sheet1!AW6</f>
        <v>12.294463485428725</v>
      </c>
      <c r="E8" s="5">
        <f>B8+2*C8+3*D8</f>
        <v>305.87266779345595</v>
      </c>
      <c r="G8" s="5">
        <f t="shared" si="1"/>
        <v>122.69603177944634</v>
      </c>
      <c r="H8" s="5">
        <f t="shared" si="2"/>
        <v>73.146622778813111</v>
      </c>
      <c r="I8" s="5">
        <f t="shared" si="3"/>
        <v>12.294463485461126</v>
      </c>
      <c r="K8" s="8">
        <v>183.1766360140096</v>
      </c>
      <c r="L8" s="8">
        <v>18.441695228191691</v>
      </c>
      <c r="M8" s="11">
        <f t="shared" si="4"/>
        <v>205.81013370836558</v>
      </c>
      <c r="N8" s="11">
        <f t="shared" si="5"/>
        <v>729.98714938977366</v>
      </c>
    </row>
    <row r="10" spans="1:17" ht="30" x14ac:dyDescent="0.25">
      <c r="A10" s="12" t="s">
        <v>15</v>
      </c>
      <c r="B10" s="12" t="s">
        <v>18</v>
      </c>
      <c r="C10" s="12" t="s">
        <v>19</v>
      </c>
      <c r="D10" s="12" t="s">
        <v>45</v>
      </c>
      <c r="E10" s="12" t="s">
        <v>16</v>
      </c>
      <c r="F10" s="12"/>
      <c r="G10" s="12" t="s">
        <v>18</v>
      </c>
      <c r="H10" s="12" t="s">
        <v>19</v>
      </c>
      <c r="I10" s="12" t="s">
        <v>45</v>
      </c>
      <c r="K10" s="2"/>
      <c r="L10" s="2"/>
      <c r="M10" s="2"/>
    </row>
    <row r="11" spans="1:17" x14ac:dyDescent="0.25">
      <c r="A11" s="1" t="s">
        <v>9</v>
      </c>
      <c r="B11" s="5">
        <v>1</v>
      </c>
      <c r="C11" s="5">
        <v>0</v>
      </c>
      <c r="D11" s="5">
        <v>0</v>
      </c>
      <c r="E11" s="5">
        <v>0</v>
      </c>
      <c r="G11" s="5">
        <v>1</v>
      </c>
      <c r="H11" s="5">
        <v>0</v>
      </c>
      <c r="I11" s="5">
        <v>0</v>
      </c>
      <c r="K11" s="7"/>
      <c r="L11" s="7"/>
      <c r="M11" s="6"/>
    </row>
    <row r="12" spans="1:17" x14ac:dyDescent="0.25">
      <c r="A12" s="1" t="s">
        <v>34</v>
      </c>
      <c r="B12" s="5">
        <f>B4/$E12</f>
        <v>0.97392736875086361</v>
      </c>
      <c r="C12" s="5">
        <f>2*C4/$E12</f>
        <v>2.5926689227817788E-2</v>
      </c>
      <c r="D12" s="5">
        <f>3*D4/$E12</f>
        <v>1.4594202131848491E-4</v>
      </c>
      <c r="E12" s="5">
        <f>E4</f>
        <v>2.8127470673655259</v>
      </c>
      <c r="F12" s="5"/>
      <c r="G12" s="5">
        <f>G4/$E12</f>
        <v>0.97392736875108765</v>
      </c>
      <c r="H12" s="5">
        <f>2*H4/$E12</f>
        <v>2.5926689227600004E-2</v>
      </c>
      <c r="I12" s="5">
        <f>3*I4/$E12</f>
        <v>1.4594202131227994E-4</v>
      </c>
      <c r="K12" s="7"/>
      <c r="L12" s="7"/>
      <c r="M12" s="2"/>
    </row>
    <row r="13" spans="1:17" x14ac:dyDescent="0.25">
      <c r="A13" s="1" t="s">
        <v>35</v>
      </c>
      <c r="B13" s="5">
        <f>B5/$E13</f>
        <v>0.88174306037732164</v>
      </c>
      <c r="C13" s="5">
        <f>2*C5/$E13</f>
        <v>0.11508096001474868</v>
      </c>
      <c r="D13" s="5">
        <f t="shared" ref="D13:D16" si="6">3*D5/$E13</f>
        <v>3.1759796079297675E-3</v>
      </c>
      <c r="E13" s="5">
        <f>E5</f>
        <v>15.231972069510466</v>
      </c>
      <c r="F13" s="5"/>
      <c r="G13" s="5">
        <f>G5/$E13</f>
        <v>0.88174306037791905</v>
      </c>
      <c r="H13" s="5">
        <f>2*H5/$E13</f>
        <v>0.11508096001424238</v>
      </c>
      <c r="I13" s="5">
        <f t="shared" ref="I13:I16" si="7">3*I5/$E13</f>
        <v>3.1759796078386247E-3</v>
      </c>
      <c r="K13" s="7"/>
      <c r="L13" s="7"/>
      <c r="M13" s="2"/>
    </row>
    <row r="14" spans="1:17" x14ac:dyDescent="0.25">
      <c r="A14" s="1" t="s">
        <v>36</v>
      </c>
      <c r="B14" s="5">
        <f>B6/$E14</f>
        <v>0.70670978740236479</v>
      </c>
      <c r="C14" s="5">
        <f>2*C6/$E14</f>
        <v>0.27127201853153837</v>
      </c>
      <c r="D14" s="5">
        <f t="shared" si="6"/>
        <v>2.2018194066096862E-2</v>
      </c>
      <c r="E14" s="5">
        <f>E6</f>
        <v>55.893273555086779</v>
      </c>
      <c r="F14" s="5"/>
      <c r="G14" s="5">
        <f>G6/$E14</f>
        <v>0.70670978740272128</v>
      </c>
      <c r="H14" s="5">
        <f>2*H6/$E14</f>
        <v>0.27127201853144262</v>
      </c>
      <c r="I14" s="5">
        <f t="shared" si="7"/>
        <v>2.2018194065836074E-2</v>
      </c>
      <c r="K14" s="7"/>
      <c r="L14" s="7"/>
      <c r="M14" s="2"/>
    </row>
    <row r="15" spans="1:17" x14ac:dyDescent="0.25">
      <c r="A15" s="1" t="s">
        <v>37</v>
      </c>
      <c r="B15" s="5">
        <f>B7/$E15</f>
        <v>0.52626613968284508</v>
      </c>
      <c r="C15" s="5">
        <f>2*C7/$E15</f>
        <v>0.40713298304981166</v>
      </c>
      <c r="D15" s="5">
        <f t="shared" si="6"/>
        <v>6.6600877267343261E-2</v>
      </c>
      <c r="E15" s="5">
        <f>E7</f>
        <v>151.27326835146022</v>
      </c>
      <c r="F15" s="5"/>
      <c r="G15" s="5">
        <f>G7/$E15</f>
        <v>0.52626613968257707</v>
      </c>
      <c r="H15" s="5">
        <f>2*H7/$E15</f>
        <v>0.40713298305018741</v>
      </c>
      <c r="I15" s="5">
        <f t="shared" si="7"/>
        <v>6.6600877267235487E-2</v>
      </c>
      <c r="K15" s="7"/>
      <c r="L15" s="7"/>
      <c r="M15" s="2"/>
    </row>
    <row r="16" spans="1:17" x14ac:dyDescent="0.25">
      <c r="A16" s="1" t="s">
        <v>38</v>
      </c>
      <c r="B16" s="5">
        <f>B8/$E16</f>
        <v>0.4011343434663357</v>
      </c>
      <c r="C16" s="5">
        <f>2*C8/$E16</f>
        <v>0.47828152352707565</v>
      </c>
      <c r="D16" s="5">
        <f t="shared" si="6"/>
        <v>0.12058413300658859</v>
      </c>
      <c r="E16" s="5">
        <f>E8</f>
        <v>305.87266779345595</v>
      </c>
      <c r="F16" s="5"/>
      <c r="G16" s="5">
        <f>G8/$E16</f>
        <v>0.40113434346575305</v>
      </c>
      <c r="H16" s="5">
        <f>2*H8/$E16</f>
        <v>0.47828152352734055</v>
      </c>
      <c r="I16" s="5">
        <f t="shared" si="7"/>
        <v>0.12058413300690637</v>
      </c>
      <c r="K16" s="7"/>
      <c r="L16" s="7"/>
      <c r="M16" s="2"/>
    </row>
    <row r="17" spans="2:13" x14ac:dyDescent="0.25">
      <c r="B17" s="5"/>
      <c r="C17" s="5"/>
      <c r="D17" s="5"/>
      <c r="E17" s="5"/>
      <c r="F17" s="5"/>
      <c r="G17" s="5"/>
      <c r="H17" s="5"/>
      <c r="K17" s="2"/>
      <c r="L17" s="2"/>
      <c r="M17" s="2"/>
    </row>
    <row r="18" spans="2:13" x14ac:dyDescent="0.25">
      <c r="K18" s="7"/>
      <c r="L18" s="7"/>
      <c r="M18" s="2"/>
    </row>
    <row r="19" spans="2:13" x14ac:dyDescent="0.25">
      <c r="K19" s="2"/>
      <c r="L19" s="2"/>
      <c r="M1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Crysol</vt:lpstr>
      <vt:lpstr>Sheet1</vt:lpstr>
      <vt:lpstr>Equilibrium</vt:lpstr>
      <vt:lpstr>Equilibrium Chart</vt:lpstr>
    </vt:vector>
  </TitlesOfParts>
  <Company>ANSTO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WHITTEN, Andrew</dc:creator>
  <cp:lastModifiedBy>WHITTEN, Andrew</cp:lastModifiedBy>
  <dcterms:created xsi:type="dcterms:W3CDTF">2016-09-07T01:09:11Z</dcterms:created>
  <dcterms:modified xsi:type="dcterms:W3CDTF">2018-09-17T07:13:21Z</dcterms:modified>
</cp:coreProperties>
</file>